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45" yWindow="3870" windowWidth="13020" windowHeight="8130" tabRatio="833" activeTab="0"/>
  </bookViews>
  <sheets>
    <sheet name="Общие сведения" sheetId="1" r:id="rId1"/>
    <sheet name="Пойковский -Лемпино тепло" sheetId="2" r:id="rId2"/>
    <sheet name="Усть-Юган тепло" sheetId="3" r:id="rId3"/>
    <sheet name="станция Усть-Юган тепло" sheetId="4" r:id="rId4"/>
    <sheet name="Пойковский-Лемпино  вода" sheetId="5" r:id="rId5"/>
    <sheet name="Усть-Юган вода" sheetId="6" r:id="rId6"/>
    <sheet name="Пойковский стоки" sheetId="7" r:id="rId7"/>
    <sheet name="ГВС" sheetId="8" r:id="rId8"/>
  </sheets>
  <definedNames>
    <definedName name="_xlnm.Print_Area" localSheetId="4">'Пойковский-Лемпино  вода'!$A$1:$D$4</definedName>
  </definedNames>
  <calcPr fullCalcOnLoad="1"/>
</workbook>
</file>

<file path=xl/sharedStrings.xml><?xml version="1.0" encoding="utf-8"?>
<sst xmlns="http://schemas.openxmlformats.org/spreadsheetml/2006/main" count="675" uniqueCount="185">
  <si>
    <t>№ п/п</t>
  </si>
  <si>
    <t>тыс. руб.</t>
  </si>
  <si>
    <t>%</t>
  </si>
  <si>
    <t>Ед. изм.</t>
  </si>
  <si>
    <t>тыс.куб.м</t>
  </si>
  <si>
    <t>чел.</t>
  </si>
  <si>
    <t>2</t>
  </si>
  <si>
    <t>4</t>
  </si>
  <si>
    <t>5</t>
  </si>
  <si>
    <t>6</t>
  </si>
  <si>
    <t>7</t>
  </si>
  <si>
    <t>8</t>
  </si>
  <si>
    <t>9</t>
  </si>
  <si>
    <t>12</t>
  </si>
  <si>
    <t>13</t>
  </si>
  <si>
    <t>14</t>
  </si>
  <si>
    <t>15</t>
  </si>
  <si>
    <t>16</t>
  </si>
  <si>
    <t>17</t>
  </si>
  <si>
    <t>тыс. Гкал</t>
  </si>
  <si>
    <t>19</t>
  </si>
  <si>
    <t>тыс.м3</t>
  </si>
  <si>
    <t>Среднесписочная численность основного производственного персонала</t>
  </si>
  <si>
    <t>Информация об основных показателях финансово-хозяйственной деятельности ПМУП "УТВС", включая структуру основных производственных затрат, которые были учтены РСТ ХМАО-Югры при установлении тарифов для ПМУП "УТВС" на 2013 год.</t>
  </si>
  <si>
    <t>Муниципальные образования: г.п. Пойковский, с.п. Лемпино</t>
  </si>
  <si>
    <t xml:space="preserve"> расходы на приобретение холодной воды, используемой в технологическом процессе;</t>
  </si>
  <si>
    <t xml:space="preserve"> расходы на оплату труда и отчисления на социальные нужды основного производственного персонала;</t>
  </si>
  <si>
    <t xml:space="preserve"> расходы на амортизацию основных производственных средств и аренду имущества, используемого в технологическом процессе;</t>
  </si>
  <si>
    <t>Показатели</t>
  </si>
  <si>
    <t>1</t>
  </si>
  <si>
    <t>Количество котельных</t>
  </si>
  <si>
    <t>шт.</t>
  </si>
  <si>
    <t>Установленная тепловая мощность</t>
  </si>
  <si>
    <t>Гкал/час</t>
  </si>
  <si>
    <t>3</t>
  </si>
  <si>
    <t>Присоединенная нагрузка</t>
  </si>
  <si>
    <t>Количество теплоэлектростанций</t>
  </si>
  <si>
    <t>Количество тепловых пунктов</t>
  </si>
  <si>
    <t>Объем вырабатываемой тепловой энергии</t>
  </si>
  <si>
    <t>Объем покупаемой тепловой энергии</t>
  </si>
  <si>
    <t>Объем тепловой энергии, отпускаемой потребителям</t>
  </si>
  <si>
    <t xml:space="preserve"> - в том числе по приборам учета</t>
  </si>
  <si>
    <t xml:space="preserve"> - в том числе, по нормативам потребления (расчетным методом)</t>
  </si>
  <si>
    <t>Технологические потери тепловой энергии при передаче по тепловым сетям</t>
  </si>
  <si>
    <t>10</t>
  </si>
  <si>
    <t>Протяженность магистральных тепловых сетей (в однотрубном исчислении)</t>
  </si>
  <si>
    <t>км</t>
  </si>
  <si>
    <t>11</t>
  </si>
  <si>
    <t>Протяженность разводящих тепловых сетей с учетом сетей горячего водоснабжения (в однотрубном исчислении)</t>
  </si>
  <si>
    <t xml:space="preserve">Удельный расход электрической энергии на единицу тепловой энергии, отпускаемой в тепловую сеть. </t>
  </si>
  <si>
    <t>тыс. кВт ч/
Гкал</t>
  </si>
  <si>
    <t>Удельный расход холодной воды на единицу тепловой энергии, отпускаемой в тепловую сеть.</t>
  </si>
  <si>
    <t>куб. м/
Гкал</t>
  </si>
  <si>
    <t>Инвестиционные программы ПМУП "УТВС" не разрабатывались, надбавки к тарифам и тарифы на  подключение для ПМУП "УТВС" не утверждались.</t>
  </si>
  <si>
    <t>в том числе:</t>
  </si>
  <si>
    <t>покупка по договору</t>
  </si>
  <si>
    <t>Валовая прибыль от продажи товаров и услуг по регулируемому виду деятельности.</t>
  </si>
  <si>
    <t>расходы на покупаемую тепловую энергию (мощность);</t>
  </si>
  <si>
    <t>руб./тыс.м3</t>
  </si>
  <si>
    <t>тыс. кВт-ч</t>
  </si>
  <si>
    <t>руб./кВт-ч</t>
  </si>
  <si>
    <t xml:space="preserve"> расходы на покупаемую электрическую энергию (мощность), потребляемую оборудованием, используемым в технологическом процессе;</t>
  </si>
  <si>
    <t xml:space="preserve">       - цена топлива (газ)</t>
  </si>
  <si>
    <t xml:space="preserve">             в том числе:</t>
  </si>
  <si>
    <t xml:space="preserve">           - цена топлива с учетом снабженческо-сбытовых услуг</t>
  </si>
  <si>
    <t xml:space="preserve">           - цена транспортировки топлива (услуги ГРО)</t>
  </si>
  <si>
    <t xml:space="preserve">       - способ приобретения топлива</t>
  </si>
  <si>
    <t xml:space="preserve">       - объем приобретения электрической энергии</t>
  </si>
  <si>
    <t xml:space="preserve">       - средневзвешенная стоимость 1 кВт-ч</t>
  </si>
  <si>
    <t xml:space="preserve"> общепроизводственные (цеховые) расходы; </t>
  </si>
  <si>
    <t xml:space="preserve"> общехозяйственные (управленческие) расходы;</t>
  </si>
  <si>
    <t>Чистая прибыль от регулируемого вида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теплоснабжения.</t>
  </si>
  <si>
    <t>Выручка от регулируемой деятельности.</t>
  </si>
  <si>
    <t>Себестоимость тепловой энергии.</t>
  </si>
  <si>
    <t>расходы на топливо;</t>
  </si>
  <si>
    <t>в том числе, расходы на топливо (газ);</t>
  </si>
  <si>
    <t xml:space="preserve">       - объем топлива (газ)</t>
  </si>
  <si>
    <t xml:space="preserve">       - объем топлива (нефть)</t>
  </si>
  <si>
    <t xml:space="preserve">       - цена топлива (нефть)</t>
  </si>
  <si>
    <t xml:space="preserve">       - способ приобретения топлива (нефть)</t>
  </si>
  <si>
    <t>в том числе, расходы на топливо (нефть - аварийное топливо);</t>
  </si>
  <si>
    <t>---</t>
  </si>
  <si>
    <t xml:space="preserve"> расходы на вспомогательные материалы (в т.ч. расходы на химреагенты, используемые в технологическом процессе, материалы на текущий ремонт и техническое обслуживание)  </t>
  </si>
  <si>
    <t xml:space="preserve">    - в том числе расходы на оплату труда</t>
  </si>
  <si>
    <t xml:space="preserve">    - в том числе отчисления на социальные нужды</t>
  </si>
  <si>
    <t>тыс.м3./
Гкал</t>
  </si>
  <si>
    <t>2.1</t>
  </si>
  <si>
    <t>2.2</t>
  </si>
  <si>
    <t>2.2.1</t>
  </si>
  <si>
    <t>2.2.2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</si>
  <si>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</si>
  <si>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</si>
  <si>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</si>
  <si>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</si>
  <si>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</si>
  <si>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</si>
  <si>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</si>
  <si>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</si>
  <si>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</si>
  <si>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18</t>
  </si>
  <si>
    <t>12.1</t>
  </si>
  <si>
    <t>12.2</t>
  </si>
  <si>
    <t>Вид регулируемой деятельности: производство (некомбинированная выработка) и передача тепловой энергии</t>
  </si>
  <si>
    <t>Муниципальное образование: с.п. Усть-Юган (станция Усть-Юган)</t>
  </si>
  <si>
    <t>Муниципальное образование: с.п. Усть-Юган (п. Юганская Обь, п. Усть-Юган)</t>
  </si>
  <si>
    <t xml:space="preserve"> расходы на капитальный ремонт основных производственных средств, на содержание и эксплуатацию оборудования;</t>
  </si>
  <si>
    <t xml:space="preserve"> расходы на услуги производственного характера, на проведение регламентных работ в рамках технологического процесса;</t>
  </si>
  <si>
    <t>руб./т</t>
  </si>
  <si>
    <t>т</t>
  </si>
  <si>
    <t>кг/
Гкал</t>
  </si>
  <si>
    <t>Удельный расход топлива (нефть) на единицу тепловой энергии, отпускаемой в тепловую сеть</t>
  </si>
  <si>
    <t>Удельный расход топлива (газ) на единицу тепловой энергии, отпускаемой в тепловую сеть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</si>
  <si>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</si>
  <si>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</si>
  <si>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</si>
  <si>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воды, отпущенной потребителям</t>
  </si>
  <si>
    <t>нет данных</t>
  </si>
  <si>
    <t>Потери воды в сетях</t>
  </si>
  <si>
    <t>Протяженность водопроводных сетей (в однотрубном исчислении)</t>
  </si>
  <si>
    <t>Количество водозаборных скважин</t>
  </si>
  <si>
    <t>Удельный расход электроэнергии на подачу воды в сеть</t>
  </si>
  <si>
    <t>тыс.кВт-ч/
тыс.м3</t>
  </si>
  <si>
    <t>Расход воды на собственные, в том числе хозяйственно-бытовые, нужбы</t>
  </si>
  <si>
    <t xml:space="preserve"> расходы на оплату покупной холодной воды, приобретаемой от других организаций для последующей передачи потребителям;</t>
  </si>
  <si>
    <t xml:space="preserve"> расходы на химреагенты, используемые в технологическом процессе;</t>
  </si>
  <si>
    <t xml:space="preserve"> расходы на ремонт (капитальный и текущий) основных производственных средств;</t>
  </si>
  <si>
    <t>человек</t>
  </si>
  <si>
    <r>
      <t>55,4
(</t>
    </r>
    <r>
      <rPr>
        <sz val="10"/>
        <rFont val="Times New Roman"/>
        <family val="1"/>
      </rPr>
      <t>с бесхозяйными</t>
    </r>
    <r>
      <rPr>
        <sz val="14"/>
        <rFont val="Times New Roman"/>
        <family val="1"/>
      </rPr>
      <t xml:space="preserve"> - 64,7)</t>
    </r>
  </si>
  <si>
    <t>Себестоимость производимых товаров (оказываемых услуг) по регулируемому виду деятельности</t>
  </si>
  <si>
    <t xml:space="preserve"> расходы на покупаемую электрическую энергию (мощность), потребляемую оборудованием, используемым в технологическом процессе, 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</si>
  <si>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водоснабжения.</t>
  </si>
  <si>
    <t xml:space="preserve">  общехозяйственные (управленческие) расходы, в том числе расходы на оплату труда и отчисления на социальные нужды;</t>
  </si>
  <si>
    <t xml:space="preserve"> общепроизводственные (цеховые) расходы, в том числе расходы на оплату труда и отчисления на социальные нужды, расходы на услуги производственного характера на проведение регламентных работ в рамках технологического процесса;</t>
  </si>
  <si>
    <t>Объем сточных вод, принятых от потребителей оказываемых услуг</t>
  </si>
  <si>
    <t xml:space="preserve"> Объем сточных вод, принятых от других регулируемых организаций в сфере водоотведения и (или) очистки сточных вод.</t>
  </si>
  <si>
    <t>Протяженность канализационных сетей (в однотрубном исчислении).</t>
  </si>
  <si>
    <t>Количество канализационных насосных станций.</t>
  </si>
  <si>
    <t>Количество канализационных очистных сооружений.</t>
  </si>
  <si>
    <t>Среднесписочная численность основного производственного персонала.</t>
  </si>
  <si>
    <t>Удельный расход электроэнергии на перекачку и очистку сточных вод</t>
  </si>
  <si>
    <t>кВт-ч/
м3</t>
  </si>
  <si>
    <r>
      <t>6,8 (</t>
    </r>
    <r>
      <rPr>
        <sz val="10"/>
        <rFont val="Times New Roman"/>
        <family val="1"/>
      </rPr>
      <t xml:space="preserve">с бесхозяйными </t>
    </r>
    <r>
      <rPr>
        <sz val="14"/>
        <rFont val="Times New Roman"/>
        <family val="1"/>
      </rPr>
      <t>- 7,3)</t>
    </r>
  </si>
  <si>
    <t xml:space="preserve"> расходы на оплату услуг по перекачке и очистке сточных вод другими организациями;</t>
  </si>
  <si>
    <t>Вид регулируемой деятельности: водоотведение (транспортирование, перекачка и очистка сточных вод)</t>
  </si>
  <si>
    <t>Муниципальное образование: г.п. Пойковский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</si>
  <si>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рублей);</t>
  </si>
  <si>
    <t>Кол-во</t>
  </si>
  <si>
    <t>Объем сточных вод, пропущенных через очистные сооружения.</t>
  </si>
  <si>
    <t>Общие сведения о предприятии</t>
  </si>
  <si>
    <t>Фамилия, имя и отчество директора</t>
  </si>
  <si>
    <t xml:space="preserve">Почтовый адрес, адрес фактического местонахождения </t>
  </si>
  <si>
    <t>Адрес электронной почты</t>
  </si>
  <si>
    <t xml:space="preserve">Официальный сайт в сети "Интернет" </t>
  </si>
  <si>
    <t>Телефон / факс</t>
  </si>
  <si>
    <t>Режим работы абонентских отделов, сбытовых подразделений</t>
  </si>
  <si>
    <t>Часы работы и телефон диспетчерской службы</t>
  </si>
  <si>
    <t>Виды регулируемой деятельности.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</si>
  <si>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лица.</t>
  </si>
  <si>
    <t>ИНН/КПП</t>
  </si>
  <si>
    <t xml:space="preserve">Фирменное наименование юридического лица (согласно уставу регулируемой организации) </t>
  </si>
  <si>
    <t>putvs@mail.ru</t>
  </si>
  <si>
    <t>www.putvs.narod.ru</t>
  </si>
  <si>
    <t>Размещен на главной странице официального сайта предприятия по адресу: www.putvs.narod.ru</t>
  </si>
  <si>
    <t>круглосуточно
(3463)259-180</t>
  </si>
  <si>
    <t xml:space="preserve">   - производство (некомбинированная выработка) и передача тепловой энергии;
   - водоснабжение (подъем, очистка и транспоритровка воды);
   - водоотведение (транспортирование, перекачка и очистка сточных вод).</t>
  </si>
  <si>
    <t>Вид регулируемой деятельности: водоснабжение (подъем, очистка и транспортировка воды)</t>
  </si>
  <si>
    <t>Вид регулируемой деятельности: водоснабжение (подъем и транспортировка воды)</t>
  </si>
  <si>
    <t>Сидоренко Владимир Иванович</t>
  </si>
  <si>
    <t>Пойковское муниципальное унитарное предприятие «Управление тепловодоснабжения»</t>
  </si>
  <si>
    <t>ОГРН: 1028601791877
29 ноября 2002 г.
Инспекция Министерства России по налогам и сборам по Нефтеюганскому району Ханты-Мансийского автономного округа</t>
  </si>
  <si>
    <t>ИНН 8619005930,  КПП 861901001</t>
  </si>
  <si>
    <t>(3463)259-100 / (3463)255-570</t>
  </si>
  <si>
    <t xml:space="preserve">628331, Тюменская область, Ханты-Мансийский автономный округ – Югра, Нефтеюганский район, пгт. Пойковский, Промзона, 7 «А»  </t>
  </si>
  <si>
    <t xml:space="preserve">Информация об инвестиционных программах, выплняемых предприятием </t>
  </si>
  <si>
    <t>Инвестиционные программы предприятием не разрабатывались, надбавки к тарифам и тарифы на  подключение для ПМУП "УТВС" не утверждались.</t>
  </si>
  <si>
    <t xml:space="preserve">Количество подкачивающих насосных станций </t>
  </si>
  <si>
    <t>http://putvs.narod.ru/poryadok_zaklyucheniya_dogovorov/</t>
  </si>
  <si>
    <t>http://putvs.narod.ru/tarifi_na_kommunalnie_uslugi_na_2013_g/</t>
  </si>
  <si>
    <t>http://putvs.narod.ru/raskritie_informatsii/tarif_2013.doc</t>
  </si>
  <si>
    <t>В печатных изданиях: 
1) Приложение "Народная власть" к газете "Югорское обозрение" № 50 от 20.12.2012 г.;
2) Раздел "Официально" газеты "Югорское обозрение" № 2 от 17.01.2013 г.
В сети "Интернет":</t>
  </si>
  <si>
    <t>http://putvs.narod.ru/poryadok_polucheniya_tehnicheskih_uslovii_i_podklyucheniya/</t>
  </si>
  <si>
    <t>Место размещения информации о порядке выполнения технологических, технических и  других мероприятий, связанных с подключением к системам тепловодоснабжения и водоотведения:</t>
  </si>
  <si>
    <t>Место размещения информации об условиях, на которых осуществляется поставка регулируемых товаров и (или) оказание регулируемых услуг (содержит сведения об условиях публичных договоров поставок регулируемых товаров, оказания регулируемых услуг, в том числе договора на подключение к системе теплоснабжения):</t>
  </si>
  <si>
    <t>Место размещения информации об утвержденных тарифах на 2013 год:</t>
  </si>
  <si>
    <t>Тарифы на горячую воду для ПМУП "УТВС" установлены РСТ ХМАО-Югры на основании утвержденных тарифов на тепловую энергию и холодную воду с учетом вида системы теплоснабжения (открытая или закрытая).
Затраты входят в структуры соответствующих затрат на тепловую энергию и холодную воду, отдельно затраты на горячее водоснабжение не выделялсь.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</si>
</sst>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(&quot;$&quot;* #,##0.00_);_(&quot;$&quot;* \(#,##0.00\);_(&quot;$&quot;* &quot;-&quot;??_);_(@_)"/>
    <numFmt numFmtId="166" formatCode="0.0"/>
    <numFmt numFmtId="167" formatCode="0.000"/>
    <numFmt numFmtId="168" formatCode="#,##0.0"/>
    <numFmt numFmtId="169" formatCode="0.0000"/>
    <numFmt numFmtId="170" formatCode="0.000000"/>
    <numFmt numFmtId="171" formatCode="0.00000"/>
    <numFmt numFmtId="172" formatCode="0.000000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u val="single"/>
      <sz val="14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44" fontId="5" fillId="0" borderId="0" xfId="43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4" fontId="5" fillId="0" borderId="0" xfId="43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66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4" fontId="5" fillId="0" borderId="0" xfId="43" applyFont="1" applyFill="1" applyAlignment="1">
      <alignment wrapText="1"/>
    </xf>
    <xf numFmtId="0" fontId="25" fillId="0" borderId="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29" fillId="0" borderId="0" xfId="42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32" fillId="0" borderId="14" xfId="42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32" fillId="0" borderId="16" xfId="42" applyFont="1" applyBorder="1" applyAlignment="1">
      <alignment horizontal="left" vertical="top" wrapText="1"/>
    </xf>
    <xf numFmtId="0" fontId="32" fillId="0" borderId="14" xfId="42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top" wrapText="1"/>
    </xf>
    <xf numFmtId="0" fontId="32" fillId="0" borderId="11" xfId="42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tvs.narod.ru/poryadok_zaklyucheniya_dogovorov/" TargetMode="External" /><Relationship Id="rId2" Type="http://schemas.openxmlformats.org/officeDocument/2006/relationships/hyperlink" Target="http://putvs.narod.ru/tarifi_na_kommunalnie_uslugi_na_2013_g/" TargetMode="External" /><Relationship Id="rId3" Type="http://schemas.openxmlformats.org/officeDocument/2006/relationships/hyperlink" Target="http://putvs.narod.ru/raskritie_informatsii/tarif_2013.doc" TargetMode="External" /><Relationship Id="rId4" Type="http://schemas.openxmlformats.org/officeDocument/2006/relationships/hyperlink" Target="http://putvs.narod.ru/poryadok_zaklyucheniya_dogovorov/" TargetMode="External" /><Relationship Id="rId5" Type="http://schemas.openxmlformats.org/officeDocument/2006/relationships/hyperlink" Target="http://putvs.narod.ru/poryadok_polucheniya_tehnicheskih_uslovii_i_podklyucheniya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52.125" style="13" customWidth="1"/>
    <col min="2" max="2" width="80.625" style="13" customWidth="1"/>
    <col min="3" max="16384" width="9.125" style="13" customWidth="1"/>
  </cols>
  <sheetData>
    <row r="1" spans="1:2" ht="18.75">
      <c r="A1" s="73" t="s">
        <v>148</v>
      </c>
      <c r="B1" s="73"/>
    </row>
    <row r="2" spans="1:2" ht="18.75">
      <c r="A2" s="74"/>
      <c r="B2" s="74"/>
    </row>
    <row r="3" spans="1:2" ht="54">
      <c r="A3" s="75" t="s">
        <v>159</v>
      </c>
      <c r="B3" s="75" t="s">
        <v>168</v>
      </c>
    </row>
    <row r="4" spans="1:2" ht="18.75">
      <c r="A4" s="75" t="s">
        <v>149</v>
      </c>
      <c r="B4" s="75" t="s">
        <v>167</v>
      </c>
    </row>
    <row r="5" spans="1:2" ht="126">
      <c r="A5" s="75" t="s">
        <v>157</v>
      </c>
      <c r="B5" s="75" t="s">
        <v>169</v>
      </c>
    </row>
    <row r="6" spans="1:2" ht="18.75">
      <c r="A6" s="75" t="s">
        <v>158</v>
      </c>
      <c r="B6" s="75" t="s">
        <v>170</v>
      </c>
    </row>
    <row r="7" spans="1:2" ht="54">
      <c r="A7" s="75" t="s">
        <v>150</v>
      </c>
      <c r="B7" s="75" t="s">
        <v>172</v>
      </c>
    </row>
    <row r="8" spans="1:2" ht="18.75">
      <c r="A8" s="75" t="s">
        <v>153</v>
      </c>
      <c r="B8" s="75" t="s">
        <v>171</v>
      </c>
    </row>
    <row r="9" spans="1:2" ht="18.75">
      <c r="A9" s="75" t="s">
        <v>152</v>
      </c>
      <c r="B9" s="75" t="s">
        <v>161</v>
      </c>
    </row>
    <row r="10" spans="1:2" ht="18.75">
      <c r="A10" s="75" t="s">
        <v>151</v>
      </c>
      <c r="B10" s="75" t="s">
        <v>160</v>
      </c>
    </row>
    <row r="11" spans="1:2" ht="36">
      <c r="A11" s="75" t="s">
        <v>154</v>
      </c>
      <c r="B11" s="75" t="s">
        <v>162</v>
      </c>
    </row>
    <row r="12" spans="1:2" ht="36">
      <c r="A12" s="75" t="s">
        <v>155</v>
      </c>
      <c r="B12" s="75" t="s">
        <v>163</v>
      </c>
    </row>
    <row r="13" spans="1:2" ht="90" customHeight="1">
      <c r="A13" s="75" t="s">
        <v>156</v>
      </c>
      <c r="B13" s="75" t="s">
        <v>164</v>
      </c>
    </row>
    <row r="14" spans="1:2" ht="54">
      <c r="A14" s="75" t="s">
        <v>173</v>
      </c>
      <c r="B14" s="76" t="s">
        <v>174</v>
      </c>
    </row>
    <row r="15" spans="1:2" ht="108">
      <c r="A15" s="77" t="s">
        <v>183</v>
      </c>
      <c r="B15" s="76" t="s">
        <v>179</v>
      </c>
    </row>
    <row r="16" spans="1:4" ht="18.75">
      <c r="A16" s="78"/>
      <c r="B16" s="79" t="s">
        <v>177</v>
      </c>
      <c r="D16" s="70"/>
    </row>
    <row r="17" spans="1:4" ht="18.75">
      <c r="A17" s="80"/>
      <c r="B17" s="81" t="s">
        <v>178</v>
      </c>
      <c r="D17" s="70"/>
    </row>
    <row r="18" spans="1:6" ht="180">
      <c r="A18" s="75" t="s">
        <v>182</v>
      </c>
      <c r="B18" s="82" t="s">
        <v>176</v>
      </c>
      <c r="F18" s="71"/>
    </row>
    <row r="19" spans="1:2" ht="53.25" customHeight="1">
      <c r="A19" s="83" t="s">
        <v>181</v>
      </c>
      <c r="B19" s="84" t="s">
        <v>180</v>
      </c>
    </row>
    <row r="20" spans="1:2" ht="54.75" customHeight="1">
      <c r="A20" s="85"/>
      <c r="B20" s="81" t="s">
        <v>176</v>
      </c>
    </row>
  </sheetData>
  <mergeCells count="3">
    <mergeCell ref="A1:B1"/>
    <mergeCell ref="A15:A17"/>
    <mergeCell ref="A19:A20"/>
  </mergeCells>
  <hyperlinks>
    <hyperlink ref="B18" r:id="rId1" display="http://putvs.narod.ru/poryadok_zaklyucheniya_dogovorov/"/>
    <hyperlink ref="B16" r:id="rId2" display="http://putvs.narod.ru/tarifi_na_kommunalnie_uslugi_na_2013_g/"/>
    <hyperlink ref="B17" r:id="rId3" display="http://putvs.narod.ru/raskritie_informatsii/tarif_2013.doc"/>
    <hyperlink ref="B20" r:id="rId4" display="http://putvs.narod.ru/poryadok_zaklyucheniya_dogovorov/"/>
    <hyperlink ref="B19" r:id="rId5" display="http://putvs.narod.ru/poryadok_polucheniya_tehnicheskih_uslovii_i_podklyucheniya/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75" zoomScaleNormal="75" zoomScalePageLayoutView="0" workbookViewId="0" topLeftCell="A1">
      <selection activeCell="H13" sqref="H13"/>
    </sheetView>
  </sheetViews>
  <sheetFormatPr defaultColWidth="9.125" defaultRowHeight="12.75"/>
  <cols>
    <col min="1" max="1" width="7.25390625" style="9" bestFit="1" customWidth="1"/>
    <col min="2" max="2" width="82.375" style="9" customWidth="1"/>
    <col min="3" max="3" width="15.00390625" style="9" bestFit="1" customWidth="1"/>
    <col min="4" max="4" width="14.25390625" style="9" bestFit="1" customWidth="1"/>
    <col min="5" max="5" width="13.75390625" style="9" customWidth="1"/>
    <col min="6" max="6" width="10.375" style="9" bestFit="1" customWidth="1"/>
    <col min="7" max="16384" width="9.125" style="9" customWidth="1"/>
  </cols>
  <sheetData>
    <row r="1" spans="1:5" ht="58.5" customHeight="1">
      <c r="A1" s="51" t="s">
        <v>23</v>
      </c>
      <c r="B1" s="51"/>
      <c r="C1" s="51"/>
      <c r="D1" s="51"/>
      <c r="E1" s="8"/>
    </row>
    <row r="2" spans="1:5" ht="39.75" customHeight="1">
      <c r="A2" s="53" t="s">
        <v>102</v>
      </c>
      <c r="B2" s="53"/>
      <c r="C2" s="53"/>
      <c r="D2" s="53"/>
      <c r="E2" s="21"/>
    </row>
    <row r="3" spans="1:5" ht="18.75" customHeight="1">
      <c r="A3" s="53" t="s">
        <v>24</v>
      </c>
      <c r="B3" s="53"/>
      <c r="C3" s="53"/>
      <c r="D3" s="53"/>
      <c r="E3" s="21"/>
    </row>
    <row r="4" spans="1:5" ht="18.75" customHeight="1">
      <c r="A4" s="35"/>
      <c r="B4" s="35"/>
      <c r="C4" s="35"/>
      <c r="D4" s="35"/>
      <c r="E4" s="21"/>
    </row>
    <row r="5" spans="1:5" ht="37.5">
      <c r="A5" s="3" t="s">
        <v>0</v>
      </c>
      <c r="B5" s="3" t="s">
        <v>28</v>
      </c>
      <c r="C5" s="3" t="s">
        <v>3</v>
      </c>
      <c r="D5" s="3" t="s">
        <v>146</v>
      </c>
      <c r="E5" s="8"/>
    </row>
    <row r="6" spans="1:5" ht="18.75">
      <c r="A6" s="36" t="s">
        <v>29</v>
      </c>
      <c r="B6" s="38" t="s">
        <v>72</v>
      </c>
      <c r="C6" s="39" t="s">
        <v>1</v>
      </c>
      <c r="D6" s="43">
        <v>318831.2152119512</v>
      </c>
      <c r="E6" s="8"/>
    </row>
    <row r="7" spans="1:5" ht="18.75">
      <c r="A7" s="36" t="s">
        <v>6</v>
      </c>
      <c r="B7" s="38" t="s">
        <v>73</v>
      </c>
      <c r="C7" s="39" t="s">
        <v>1</v>
      </c>
      <c r="D7" s="44">
        <v>312135.94301428983</v>
      </c>
      <c r="E7" s="8"/>
    </row>
    <row r="8" spans="1:5" ht="18.75">
      <c r="A8" s="36"/>
      <c r="B8" s="38" t="s">
        <v>54</v>
      </c>
      <c r="C8" s="39"/>
      <c r="D8" s="40"/>
      <c r="E8" s="8"/>
    </row>
    <row r="9" spans="1:5" ht="18.75">
      <c r="A9" s="36" t="s">
        <v>86</v>
      </c>
      <c r="B9" s="38" t="s">
        <v>57</v>
      </c>
      <c r="C9" s="39" t="s">
        <v>1</v>
      </c>
      <c r="D9" s="40">
        <v>0</v>
      </c>
      <c r="E9" s="8"/>
    </row>
    <row r="10" spans="1:5" ht="18.75">
      <c r="A10" s="36" t="s">
        <v>87</v>
      </c>
      <c r="B10" s="38" t="s">
        <v>74</v>
      </c>
      <c r="C10" s="39" t="s">
        <v>1</v>
      </c>
      <c r="D10" s="43">
        <v>84482.7727189314</v>
      </c>
      <c r="E10" s="8"/>
    </row>
    <row r="11" spans="1:5" ht="18.75">
      <c r="A11" s="36" t="s">
        <v>88</v>
      </c>
      <c r="B11" s="38" t="s">
        <v>75</v>
      </c>
      <c r="C11" s="39" t="s">
        <v>1</v>
      </c>
      <c r="D11" s="45">
        <v>84066.25287893141</v>
      </c>
      <c r="E11" s="8"/>
    </row>
    <row r="12" spans="1:5" ht="18.75">
      <c r="A12" s="36"/>
      <c r="B12" s="38" t="s">
        <v>76</v>
      </c>
      <c r="C12" s="39" t="s">
        <v>21</v>
      </c>
      <c r="D12" s="48">
        <v>30044.14925178315</v>
      </c>
      <c r="E12" s="8"/>
    </row>
    <row r="13" spans="1:5" ht="18.75">
      <c r="A13" s="36"/>
      <c r="B13" s="38" t="s">
        <v>62</v>
      </c>
      <c r="C13" s="39" t="s">
        <v>58</v>
      </c>
      <c r="D13" s="43">
        <v>2798.090642355</v>
      </c>
      <c r="E13" s="8"/>
    </row>
    <row r="14" spans="1:5" ht="18.75">
      <c r="A14" s="36"/>
      <c r="B14" s="38" t="s">
        <v>63</v>
      </c>
      <c r="C14" s="39"/>
      <c r="D14" s="39"/>
      <c r="E14" s="8"/>
    </row>
    <row r="15" spans="1:5" ht="18.75">
      <c r="A15" s="36"/>
      <c r="B15" s="38" t="s">
        <v>64</v>
      </c>
      <c r="C15" s="39" t="s">
        <v>58</v>
      </c>
      <c r="D15" s="43">
        <v>2477.540642355</v>
      </c>
      <c r="E15" s="8"/>
    </row>
    <row r="16" spans="1:5" ht="18.75">
      <c r="A16" s="36"/>
      <c r="B16" s="38" t="s">
        <v>65</v>
      </c>
      <c r="C16" s="39" t="s">
        <v>58</v>
      </c>
      <c r="D16" s="43">
        <v>320.55</v>
      </c>
      <c r="E16" s="8"/>
    </row>
    <row r="17" spans="1:5" ht="37.5">
      <c r="A17" s="36"/>
      <c r="B17" s="38" t="s">
        <v>66</v>
      </c>
      <c r="C17" s="39"/>
      <c r="D17" s="42" t="s">
        <v>55</v>
      </c>
      <c r="E17" s="8"/>
    </row>
    <row r="18" spans="1:5" ht="18.75">
      <c r="A18" s="36" t="s">
        <v>89</v>
      </c>
      <c r="B18" s="38" t="s">
        <v>80</v>
      </c>
      <c r="C18" s="39" t="s">
        <v>1</v>
      </c>
      <c r="D18" s="43">
        <v>416.51984000000004</v>
      </c>
      <c r="E18" s="8"/>
    </row>
    <row r="19" spans="1:5" ht="18.75">
      <c r="A19" s="36"/>
      <c r="B19" s="38" t="s">
        <v>77</v>
      </c>
      <c r="C19" s="39" t="s">
        <v>21</v>
      </c>
      <c r="D19" s="44">
        <v>44</v>
      </c>
      <c r="E19" s="8"/>
    </row>
    <row r="20" spans="1:5" ht="18.75">
      <c r="A20" s="36"/>
      <c r="B20" s="38" t="s">
        <v>78</v>
      </c>
      <c r="C20" s="39" t="s">
        <v>58</v>
      </c>
      <c r="D20" s="44">
        <v>9466.36</v>
      </c>
      <c r="E20" s="8"/>
    </row>
    <row r="21" spans="1:5" ht="37.5">
      <c r="A21" s="36"/>
      <c r="B21" s="38" t="s">
        <v>79</v>
      </c>
      <c r="C21" s="39"/>
      <c r="D21" s="42" t="s">
        <v>55</v>
      </c>
      <c r="E21" s="8"/>
    </row>
    <row r="22" spans="1:5" ht="56.25">
      <c r="A22" s="36" t="s">
        <v>90</v>
      </c>
      <c r="B22" s="38" t="s">
        <v>61</v>
      </c>
      <c r="C22" s="39" t="s">
        <v>1</v>
      </c>
      <c r="D22" s="43">
        <v>25723.745917413155</v>
      </c>
      <c r="E22" s="8"/>
    </row>
    <row r="23" spans="1:5" ht="18.75">
      <c r="A23" s="36"/>
      <c r="B23" s="38" t="s">
        <v>67</v>
      </c>
      <c r="C23" s="39" t="s">
        <v>59</v>
      </c>
      <c r="D23" s="44">
        <v>8755.389621607226</v>
      </c>
      <c r="E23" s="8"/>
    </row>
    <row r="24" spans="1:5" ht="18.75">
      <c r="A24" s="36"/>
      <c r="B24" s="38" t="s">
        <v>68</v>
      </c>
      <c r="C24" s="39" t="s">
        <v>60</v>
      </c>
      <c r="D24" s="49">
        <v>2.9380469664</v>
      </c>
      <c r="E24" s="8"/>
    </row>
    <row r="25" spans="1:5" ht="37.5">
      <c r="A25" s="36" t="s">
        <v>91</v>
      </c>
      <c r="B25" s="38" t="s">
        <v>25</v>
      </c>
      <c r="C25" s="39" t="s">
        <v>1</v>
      </c>
      <c r="D25" s="43">
        <v>11245.858104882587</v>
      </c>
      <c r="E25" s="8"/>
    </row>
    <row r="26" spans="1:5" ht="56.25">
      <c r="A26" s="36" t="s">
        <v>92</v>
      </c>
      <c r="B26" s="38" t="s">
        <v>82</v>
      </c>
      <c r="C26" s="39" t="s">
        <v>1</v>
      </c>
      <c r="D26" s="43">
        <v>7084.65228</v>
      </c>
      <c r="E26" s="8"/>
    </row>
    <row r="27" spans="1:5" ht="37.5">
      <c r="A27" s="36" t="s">
        <v>93</v>
      </c>
      <c r="B27" s="38" t="s">
        <v>26</v>
      </c>
      <c r="C27" s="39" t="s">
        <v>1</v>
      </c>
      <c r="D27" s="47">
        <f>D28+D29</f>
        <v>50340.255673449545</v>
      </c>
      <c r="E27" s="8"/>
    </row>
    <row r="28" spans="1:5" ht="18.75">
      <c r="A28" s="36"/>
      <c r="B28" s="38" t="s">
        <v>83</v>
      </c>
      <c r="C28" s="39" t="s">
        <v>1</v>
      </c>
      <c r="D28" s="43">
        <v>38663.79377880599</v>
      </c>
      <c r="E28" s="8"/>
    </row>
    <row r="29" spans="1:5" ht="18.75">
      <c r="A29" s="36"/>
      <c r="B29" s="38" t="s">
        <v>84</v>
      </c>
      <c r="C29" s="39" t="s">
        <v>1</v>
      </c>
      <c r="D29" s="43">
        <v>11676.461894643548</v>
      </c>
      <c r="E29" s="8"/>
    </row>
    <row r="30" spans="1:5" ht="37.5">
      <c r="A30" s="36" t="s">
        <v>94</v>
      </c>
      <c r="B30" s="38" t="s">
        <v>27</v>
      </c>
      <c r="C30" s="39" t="s">
        <v>1</v>
      </c>
      <c r="D30" s="43">
        <v>18405.87</v>
      </c>
      <c r="E30" s="8"/>
    </row>
    <row r="31" spans="1:5" ht="18.75">
      <c r="A31" s="36" t="s">
        <v>95</v>
      </c>
      <c r="B31" s="38" t="s">
        <v>69</v>
      </c>
      <c r="C31" s="39" t="s">
        <v>1</v>
      </c>
      <c r="D31" s="43">
        <v>19065.120425983565</v>
      </c>
      <c r="E31" s="8"/>
    </row>
    <row r="32" spans="1:5" ht="18.75">
      <c r="A32" s="36"/>
      <c r="B32" s="38" t="s">
        <v>83</v>
      </c>
      <c r="C32" s="39" t="s">
        <v>1</v>
      </c>
      <c r="D32" s="43">
        <v>6934.420000000002</v>
      </c>
      <c r="E32" s="8"/>
    </row>
    <row r="33" spans="1:5" ht="18.75">
      <c r="A33" s="36"/>
      <c r="B33" s="38" t="s">
        <v>84</v>
      </c>
      <c r="C33" s="39" t="s">
        <v>1</v>
      </c>
      <c r="D33" s="43">
        <v>2094.1948400000006</v>
      </c>
      <c r="E33" s="8"/>
    </row>
    <row r="34" spans="1:5" ht="18.75">
      <c r="A34" s="36" t="s">
        <v>96</v>
      </c>
      <c r="B34" s="38" t="s">
        <v>70</v>
      </c>
      <c r="C34" s="39" t="s">
        <v>1</v>
      </c>
      <c r="D34" s="43">
        <v>26477.077613677808</v>
      </c>
      <c r="E34" s="8"/>
    </row>
    <row r="35" spans="1:5" ht="18.75">
      <c r="A35" s="36"/>
      <c r="B35" s="38" t="s">
        <v>83</v>
      </c>
      <c r="C35" s="39" t="s">
        <v>1</v>
      </c>
      <c r="D35" s="43">
        <v>19458.97185281309</v>
      </c>
      <c r="E35" s="8"/>
    </row>
    <row r="36" spans="1:5" ht="18.75">
      <c r="A36" s="36"/>
      <c r="B36" s="38" t="s">
        <v>84</v>
      </c>
      <c r="C36" s="39" t="s">
        <v>1</v>
      </c>
      <c r="D36" s="43">
        <v>5876.609499549553</v>
      </c>
      <c r="E36" s="8"/>
    </row>
    <row r="37" spans="1:5" ht="37.5">
      <c r="A37" s="36" t="s">
        <v>97</v>
      </c>
      <c r="B37" s="38" t="s">
        <v>105</v>
      </c>
      <c r="C37" s="39" t="s">
        <v>1</v>
      </c>
      <c r="D37" s="43">
        <v>33928.8352</v>
      </c>
      <c r="E37" s="8"/>
    </row>
    <row r="38" spans="1:5" ht="37.5">
      <c r="A38" s="36" t="s">
        <v>98</v>
      </c>
      <c r="B38" s="38" t="s">
        <v>106</v>
      </c>
      <c r="C38" s="39" t="s">
        <v>1</v>
      </c>
      <c r="D38" s="43">
        <v>22167.170692341733</v>
      </c>
      <c r="E38" s="8"/>
    </row>
    <row r="39" spans="1:5" ht="37.5">
      <c r="A39" s="36" t="s">
        <v>34</v>
      </c>
      <c r="B39" s="38" t="s">
        <v>56</v>
      </c>
      <c r="C39" s="39" t="s">
        <v>1</v>
      </c>
      <c r="D39" s="43">
        <v>6695.272197661332</v>
      </c>
      <c r="E39" s="8"/>
    </row>
    <row r="40" spans="1:5" ht="75">
      <c r="A40" s="36" t="s">
        <v>7</v>
      </c>
      <c r="B40" s="38" t="s">
        <v>71</v>
      </c>
      <c r="C40" s="39" t="s">
        <v>1</v>
      </c>
      <c r="D40" s="46" t="s">
        <v>81</v>
      </c>
      <c r="E40" s="8"/>
    </row>
    <row r="41" spans="1:5" ht="18.75">
      <c r="A41" s="36" t="s">
        <v>8</v>
      </c>
      <c r="B41" s="38" t="s">
        <v>30</v>
      </c>
      <c r="C41" s="39" t="s">
        <v>31</v>
      </c>
      <c r="D41" s="40">
        <v>6</v>
      </c>
      <c r="E41" s="24"/>
    </row>
    <row r="42" spans="1:5" ht="18.75">
      <c r="A42" s="36" t="s">
        <v>9</v>
      </c>
      <c r="B42" s="38" t="s">
        <v>32</v>
      </c>
      <c r="C42" s="39" t="s">
        <v>33</v>
      </c>
      <c r="D42" s="40">
        <v>182.9</v>
      </c>
      <c r="E42" s="13"/>
    </row>
    <row r="43" spans="1:4" ht="18.75">
      <c r="A43" s="36" t="s">
        <v>10</v>
      </c>
      <c r="B43" s="38" t="s">
        <v>35</v>
      </c>
      <c r="C43" s="39" t="s">
        <v>33</v>
      </c>
      <c r="D43" s="40">
        <v>76</v>
      </c>
    </row>
    <row r="44" spans="1:4" ht="18.75">
      <c r="A44" s="36" t="s">
        <v>11</v>
      </c>
      <c r="B44" s="38" t="s">
        <v>36</v>
      </c>
      <c r="C44" s="39" t="s">
        <v>31</v>
      </c>
      <c r="D44" s="40">
        <v>0</v>
      </c>
    </row>
    <row r="45" spans="1:4" ht="18.75">
      <c r="A45" s="36" t="s">
        <v>12</v>
      </c>
      <c r="B45" s="38" t="s">
        <v>37</v>
      </c>
      <c r="C45" s="39" t="s">
        <v>31</v>
      </c>
      <c r="D45" s="40">
        <v>7</v>
      </c>
    </row>
    <row r="46" spans="1:4" ht="18.75">
      <c r="A46" s="36" t="s">
        <v>44</v>
      </c>
      <c r="B46" s="38" t="s">
        <v>38</v>
      </c>
      <c r="C46" s="41" t="s">
        <v>19</v>
      </c>
      <c r="D46" s="42">
        <v>220.483</v>
      </c>
    </row>
    <row r="47" spans="1:4" ht="18.75">
      <c r="A47" s="36" t="s">
        <v>47</v>
      </c>
      <c r="B47" s="38" t="s">
        <v>39</v>
      </c>
      <c r="C47" s="41" t="s">
        <v>19</v>
      </c>
      <c r="D47" s="40">
        <v>0</v>
      </c>
    </row>
    <row r="48" spans="1:4" ht="18.75">
      <c r="A48" s="36" t="s">
        <v>13</v>
      </c>
      <c r="B48" s="38" t="s">
        <v>40</v>
      </c>
      <c r="C48" s="41" t="s">
        <v>19</v>
      </c>
      <c r="D48" s="42">
        <v>184.417</v>
      </c>
    </row>
    <row r="49" spans="1:4" ht="18.75">
      <c r="A49" s="36" t="s">
        <v>100</v>
      </c>
      <c r="B49" s="38" t="s">
        <v>41</v>
      </c>
      <c r="C49" s="41" t="s">
        <v>19</v>
      </c>
      <c r="D49" s="40">
        <v>78.779</v>
      </c>
    </row>
    <row r="50" spans="1:4" ht="18.75">
      <c r="A50" s="36" t="s">
        <v>101</v>
      </c>
      <c r="B50" s="38" t="s">
        <v>42</v>
      </c>
      <c r="C50" s="41" t="s">
        <v>19</v>
      </c>
      <c r="D50" s="40">
        <v>105.638</v>
      </c>
    </row>
    <row r="51" spans="1:4" ht="37.5">
      <c r="A51" s="36" t="s">
        <v>14</v>
      </c>
      <c r="B51" s="38" t="s">
        <v>43</v>
      </c>
      <c r="C51" s="41" t="s">
        <v>2</v>
      </c>
      <c r="D51" s="40">
        <v>14.292</v>
      </c>
    </row>
    <row r="52" spans="1:4" ht="37.5">
      <c r="A52" s="36" t="s">
        <v>15</v>
      </c>
      <c r="B52" s="38" t="s">
        <v>45</v>
      </c>
      <c r="C52" s="41" t="s">
        <v>46</v>
      </c>
      <c r="D52" s="40">
        <f>18.3*2</f>
        <v>36.6</v>
      </c>
    </row>
    <row r="53" spans="1:4" ht="37.5">
      <c r="A53" s="36" t="s">
        <v>16</v>
      </c>
      <c r="B53" s="38" t="s">
        <v>48</v>
      </c>
      <c r="C53" s="41" t="s">
        <v>46</v>
      </c>
      <c r="D53" s="40">
        <f>(70.1-18.3)*2</f>
        <v>103.6</v>
      </c>
    </row>
    <row r="54" spans="1:4" ht="37.5">
      <c r="A54" s="36" t="s">
        <v>17</v>
      </c>
      <c r="B54" s="22" t="s">
        <v>22</v>
      </c>
      <c r="C54" s="23" t="s">
        <v>5</v>
      </c>
      <c r="D54" s="50">
        <v>133</v>
      </c>
    </row>
    <row r="55" spans="1:4" ht="37.5">
      <c r="A55" s="36" t="s">
        <v>18</v>
      </c>
      <c r="B55" s="38" t="s">
        <v>111</v>
      </c>
      <c r="C55" s="41" t="s">
        <v>85</v>
      </c>
      <c r="D55" s="44">
        <v>136.265</v>
      </c>
    </row>
    <row r="56" spans="1:4" ht="37.5">
      <c r="A56" s="36" t="s">
        <v>99</v>
      </c>
      <c r="B56" s="38" t="s">
        <v>49</v>
      </c>
      <c r="C56" s="41" t="s">
        <v>50</v>
      </c>
      <c r="D56" s="40">
        <v>0.039709999999999995</v>
      </c>
    </row>
    <row r="57" spans="1:4" ht="37.5">
      <c r="A57" s="36" t="s">
        <v>20</v>
      </c>
      <c r="B57" s="38" t="s">
        <v>51</v>
      </c>
      <c r="C57" s="41" t="s">
        <v>52</v>
      </c>
      <c r="D57" s="40">
        <v>1.33</v>
      </c>
    </row>
    <row r="59" spans="1:4" ht="36.75" customHeight="1">
      <c r="A59" s="52" t="s">
        <v>53</v>
      </c>
      <c r="B59" s="52"/>
      <c r="C59" s="52"/>
      <c r="D59" s="52"/>
    </row>
  </sheetData>
  <sheetProtection/>
  <mergeCells count="4">
    <mergeCell ref="A1:D1"/>
    <mergeCell ref="A59:D59"/>
    <mergeCell ref="A2:D2"/>
    <mergeCell ref="A3:D3"/>
  </mergeCells>
  <printOptions/>
  <pageMargins left="0.75" right="0.39" top="0.5" bottom="0.52" header="0.5" footer="0.5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zoomScalePageLayoutView="0" workbookViewId="0" topLeftCell="A1">
      <selection activeCell="I17" sqref="I17"/>
    </sheetView>
  </sheetViews>
  <sheetFormatPr defaultColWidth="9.125" defaultRowHeight="12.75"/>
  <cols>
    <col min="1" max="1" width="9.25390625" style="9" bestFit="1" customWidth="1"/>
    <col min="2" max="2" width="82.625" style="9" customWidth="1"/>
    <col min="3" max="3" width="14.125" style="9" bestFit="1" customWidth="1"/>
    <col min="4" max="4" width="14.25390625" style="20" bestFit="1" customWidth="1"/>
    <col min="5" max="5" width="9.25390625" style="9" bestFit="1" customWidth="1"/>
    <col min="6" max="6" width="10.375" style="9" bestFit="1" customWidth="1"/>
    <col min="7" max="16384" width="9.125" style="9" customWidth="1"/>
  </cols>
  <sheetData>
    <row r="1" spans="1:6" ht="57.75" customHeight="1">
      <c r="A1" s="51" t="s">
        <v>23</v>
      </c>
      <c r="B1" s="51"/>
      <c r="C1" s="51"/>
      <c r="D1" s="51"/>
      <c r="E1" s="16"/>
      <c r="F1" s="16"/>
    </row>
    <row r="2" spans="1:4" ht="37.5" customHeight="1">
      <c r="A2" s="53" t="s">
        <v>102</v>
      </c>
      <c r="B2" s="53"/>
      <c r="C2" s="53"/>
      <c r="D2" s="53"/>
    </row>
    <row r="3" spans="1:5" ht="18.75" customHeight="1">
      <c r="A3" s="53" t="s">
        <v>104</v>
      </c>
      <c r="B3" s="53"/>
      <c r="C3" s="53"/>
      <c r="D3" s="53"/>
      <c r="E3" s="13"/>
    </row>
    <row r="4" spans="1:5" ht="18.75">
      <c r="A4" s="34"/>
      <c r="B4" s="34"/>
      <c r="C4" s="34"/>
      <c r="D4" s="34"/>
      <c r="E4" s="13"/>
    </row>
    <row r="5" spans="1:5" ht="18.75">
      <c r="A5" s="3" t="s">
        <v>0</v>
      </c>
      <c r="B5" s="3" t="s">
        <v>28</v>
      </c>
      <c r="C5" s="3" t="s">
        <v>3</v>
      </c>
      <c r="D5" s="3" t="s">
        <v>146</v>
      </c>
      <c r="E5" s="13"/>
    </row>
    <row r="6" spans="1:5" ht="18.75">
      <c r="A6" s="36" t="s">
        <v>29</v>
      </c>
      <c r="B6" s="38" t="s">
        <v>72</v>
      </c>
      <c r="C6" s="39" t="s">
        <v>1</v>
      </c>
      <c r="D6" s="58">
        <v>39219.44578093528</v>
      </c>
      <c r="E6" s="13"/>
    </row>
    <row r="7" spans="1:5" ht="18.75">
      <c r="A7" s="36" t="s">
        <v>6</v>
      </c>
      <c r="B7" s="38" t="s">
        <v>73</v>
      </c>
      <c r="C7" s="39" t="s">
        <v>1</v>
      </c>
      <c r="D7" s="59">
        <v>39004.300780935286</v>
      </c>
      <c r="E7" s="13"/>
    </row>
    <row r="8" spans="1:5" ht="18.75">
      <c r="A8" s="36"/>
      <c r="B8" s="38" t="s">
        <v>54</v>
      </c>
      <c r="C8" s="39"/>
      <c r="D8" s="40"/>
      <c r="E8" s="13"/>
    </row>
    <row r="9" spans="1:5" ht="18.75">
      <c r="A9" s="36" t="s">
        <v>86</v>
      </c>
      <c r="B9" s="38" t="s">
        <v>57</v>
      </c>
      <c r="C9" s="39" t="s">
        <v>1</v>
      </c>
      <c r="D9" s="40">
        <v>0</v>
      </c>
      <c r="E9" s="13"/>
    </row>
    <row r="10" spans="1:5" ht="18.75">
      <c r="A10" s="36" t="s">
        <v>87</v>
      </c>
      <c r="B10" s="38" t="s">
        <v>74</v>
      </c>
      <c r="C10" s="39" t="s">
        <v>1</v>
      </c>
      <c r="D10" s="59">
        <v>19584.292092008218</v>
      </c>
      <c r="E10" s="13"/>
    </row>
    <row r="11" spans="1:5" ht="18.75">
      <c r="A11" s="36"/>
      <c r="B11" s="38" t="s">
        <v>77</v>
      </c>
      <c r="C11" s="39" t="s">
        <v>108</v>
      </c>
      <c r="D11" s="58">
        <v>2179.0089403965</v>
      </c>
      <c r="E11" s="13"/>
    </row>
    <row r="12" spans="1:5" ht="18.75">
      <c r="A12" s="36"/>
      <c r="B12" s="38" t="s">
        <v>78</v>
      </c>
      <c r="C12" s="39" t="s">
        <v>107</v>
      </c>
      <c r="D12" s="58">
        <v>8987.7061672104</v>
      </c>
      <c r="E12" s="13"/>
    </row>
    <row r="13" spans="1:5" ht="37.5">
      <c r="A13" s="36"/>
      <c r="B13" s="38" t="s">
        <v>79</v>
      </c>
      <c r="C13" s="39"/>
      <c r="D13" s="42" t="s">
        <v>55</v>
      </c>
      <c r="E13" s="13"/>
    </row>
    <row r="14" spans="1:5" ht="56.25">
      <c r="A14" s="36" t="s">
        <v>90</v>
      </c>
      <c r="B14" s="38" t="s">
        <v>61</v>
      </c>
      <c r="C14" s="39" t="s">
        <v>1</v>
      </c>
      <c r="D14" s="59">
        <v>1396.1893554628177</v>
      </c>
      <c r="E14" s="13"/>
    </row>
    <row r="15" spans="1:5" ht="18.75">
      <c r="A15" s="36"/>
      <c r="B15" s="38" t="s">
        <v>67</v>
      </c>
      <c r="C15" s="39" t="s">
        <v>59</v>
      </c>
      <c r="D15" s="58">
        <v>471.16594396413655</v>
      </c>
      <c r="E15" s="13"/>
    </row>
    <row r="16" spans="1:5" ht="18.75">
      <c r="A16" s="36"/>
      <c r="B16" s="38" t="s">
        <v>68</v>
      </c>
      <c r="C16" s="39" t="s">
        <v>60</v>
      </c>
      <c r="D16" s="60">
        <v>2.963264585118424</v>
      </c>
      <c r="E16" s="13"/>
    </row>
    <row r="17" spans="1:5" ht="37.5">
      <c r="A17" s="36" t="s">
        <v>91</v>
      </c>
      <c r="B17" s="38" t="s">
        <v>25</v>
      </c>
      <c r="C17" s="39" t="s">
        <v>1</v>
      </c>
      <c r="D17" s="59">
        <v>210.7960107576511</v>
      </c>
      <c r="E17" s="13"/>
    </row>
    <row r="18" spans="1:5" ht="56.25">
      <c r="A18" s="36" t="s">
        <v>92</v>
      </c>
      <c r="B18" s="38" t="s">
        <v>82</v>
      </c>
      <c r="C18" s="39" t="s">
        <v>1</v>
      </c>
      <c r="D18" s="37">
        <v>0</v>
      </c>
      <c r="E18" s="13"/>
    </row>
    <row r="19" spans="1:5" ht="37.5">
      <c r="A19" s="36" t="s">
        <v>93</v>
      </c>
      <c r="B19" s="38" t="s">
        <v>26</v>
      </c>
      <c r="C19" s="39" t="s">
        <v>1</v>
      </c>
      <c r="D19" s="47">
        <f>D20+D21</f>
        <v>8880.997326537</v>
      </c>
      <c r="E19" s="13"/>
    </row>
    <row r="20" spans="1:5" ht="18.75">
      <c r="A20" s="36"/>
      <c r="B20" s="38" t="s">
        <v>83</v>
      </c>
      <c r="C20" s="39" t="s">
        <v>1</v>
      </c>
      <c r="D20" s="59">
        <v>6821.042493500001</v>
      </c>
      <c r="E20" s="13"/>
    </row>
    <row r="21" spans="1:5" ht="18.75">
      <c r="A21" s="36"/>
      <c r="B21" s="38" t="s">
        <v>84</v>
      </c>
      <c r="C21" s="39" t="s">
        <v>1</v>
      </c>
      <c r="D21" s="59">
        <v>2059.9548330370003</v>
      </c>
      <c r="E21" s="13"/>
    </row>
    <row r="22" spans="1:5" ht="37.5">
      <c r="A22" s="36" t="s">
        <v>94</v>
      </c>
      <c r="B22" s="38" t="s">
        <v>27</v>
      </c>
      <c r="C22" s="39" t="s">
        <v>1</v>
      </c>
      <c r="D22" s="62">
        <v>686.37</v>
      </c>
      <c r="E22" s="13"/>
    </row>
    <row r="23" spans="1:5" ht="18.75">
      <c r="A23" s="36" t="s">
        <v>95</v>
      </c>
      <c r="B23" s="38" t="s">
        <v>69</v>
      </c>
      <c r="C23" s="39" t="s">
        <v>1</v>
      </c>
      <c r="D23" s="37">
        <v>0</v>
      </c>
      <c r="E23" s="13"/>
    </row>
    <row r="24" spans="1:5" ht="18.75">
      <c r="A24" s="36"/>
      <c r="B24" s="38" t="s">
        <v>83</v>
      </c>
      <c r="C24" s="39" t="s">
        <v>1</v>
      </c>
      <c r="D24" s="37">
        <v>0</v>
      </c>
      <c r="E24" s="13"/>
    </row>
    <row r="25" spans="1:5" ht="18.75">
      <c r="A25" s="36"/>
      <c r="B25" s="38" t="s">
        <v>84</v>
      </c>
      <c r="C25" s="39" t="s">
        <v>1</v>
      </c>
      <c r="D25" s="37">
        <v>0</v>
      </c>
      <c r="E25" s="13"/>
    </row>
    <row r="26" spans="1:5" ht="18.75">
      <c r="A26" s="36" t="s">
        <v>96</v>
      </c>
      <c r="B26" s="38" t="s">
        <v>70</v>
      </c>
      <c r="C26" s="39" t="s">
        <v>1</v>
      </c>
      <c r="D26" s="63">
        <v>1397.25</v>
      </c>
      <c r="E26" s="13"/>
    </row>
    <row r="27" spans="1:5" ht="18.75">
      <c r="A27" s="36"/>
      <c r="B27" s="38" t="s">
        <v>83</v>
      </c>
      <c r="C27" s="39" t="s">
        <v>1</v>
      </c>
      <c r="D27" s="64">
        <v>0</v>
      </c>
      <c r="E27" s="13"/>
    </row>
    <row r="28" spans="1:5" ht="18.75">
      <c r="A28" s="36"/>
      <c r="B28" s="38" t="s">
        <v>84</v>
      </c>
      <c r="C28" s="39" t="s">
        <v>1</v>
      </c>
      <c r="D28" s="64">
        <v>0</v>
      </c>
      <c r="E28" s="13"/>
    </row>
    <row r="29" spans="1:5" ht="37.5">
      <c r="A29" s="36" t="s">
        <v>97</v>
      </c>
      <c r="B29" s="38" t="s">
        <v>105</v>
      </c>
      <c r="C29" s="39" t="s">
        <v>1</v>
      </c>
      <c r="D29" s="58">
        <v>342.77720999999997</v>
      </c>
      <c r="E29" s="13"/>
    </row>
    <row r="30" spans="1:5" ht="37.5">
      <c r="A30" s="36" t="s">
        <v>98</v>
      </c>
      <c r="B30" s="38" t="s">
        <v>106</v>
      </c>
      <c r="C30" s="39" t="s">
        <v>1</v>
      </c>
      <c r="D30" s="37">
        <v>0</v>
      </c>
      <c r="E30" s="13"/>
    </row>
    <row r="31" spans="1:5" ht="37.5">
      <c r="A31" s="36" t="s">
        <v>34</v>
      </c>
      <c r="B31" s="38" t="s">
        <v>56</v>
      </c>
      <c r="C31" s="39" t="s">
        <v>1</v>
      </c>
      <c r="D31" s="58">
        <v>215.14499999999998</v>
      </c>
      <c r="E31" s="13"/>
    </row>
    <row r="32" spans="1:5" ht="75">
      <c r="A32" s="36" t="s">
        <v>7</v>
      </c>
      <c r="B32" s="38" t="s">
        <v>71</v>
      </c>
      <c r="C32" s="39" t="s">
        <v>1</v>
      </c>
      <c r="D32" s="46" t="s">
        <v>81</v>
      </c>
      <c r="E32" s="13"/>
    </row>
    <row r="33" spans="1:5" ht="18.75">
      <c r="A33" s="36" t="s">
        <v>8</v>
      </c>
      <c r="B33" s="38" t="s">
        <v>30</v>
      </c>
      <c r="C33" s="39" t="s">
        <v>31</v>
      </c>
      <c r="D33" s="40">
        <v>2</v>
      </c>
      <c r="E33" s="13"/>
    </row>
    <row r="34" spans="1:5" ht="18.75">
      <c r="A34" s="36" t="s">
        <v>9</v>
      </c>
      <c r="B34" s="38" t="s">
        <v>32</v>
      </c>
      <c r="C34" s="39" t="s">
        <v>33</v>
      </c>
      <c r="D34" s="40">
        <v>16.42</v>
      </c>
      <c r="E34" s="13"/>
    </row>
    <row r="35" spans="1:5" ht="18.75">
      <c r="A35" s="36" t="s">
        <v>10</v>
      </c>
      <c r="B35" s="38" t="s">
        <v>35</v>
      </c>
      <c r="C35" s="39" t="s">
        <v>33</v>
      </c>
      <c r="D35" s="40">
        <v>6.1</v>
      </c>
      <c r="E35" s="13"/>
    </row>
    <row r="36" spans="1:5" ht="18.75">
      <c r="A36" s="36" t="s">
        <v>11</v>
      </c>
      <c r="B36" s="38" t="s">
        <v>36</v>
      </c>
      <c r="C36" s="39" t="s">
        <v>31</v>
      </c>
      <c r="D36" s="40">
        <v>0</v>
      </c>
      <c r="E36" s="13"/>
    </row>
    <row r="37" spans="1:5" ht="18.75">
      <c r="A37" s="36" t="s">
        <v>12</v>
      </c>
      <c r="B37" s="38" t="s">
        <v>37</v>
      </c>
      <c r="C37" s="39" t="s">
        <v>31</v>
      </c>
      <c r="D37" s="40">
        <v>0</v>
      </c>
      <c r="E37" s="13"/>
    </row>
    <row r="38" spans="1:5" ht="18.75">
      <c r="A38" s="36" t="s">
        <v>44</v>
      </c>
      <c r="B38" s="38" t="s">
        <v>38</v>
      </c>
      <c r="C38" s="41" t="s">
        <v>19</v>
      </c>
      <c r="D38" s="40">
        <v>17.807</v>
      </c>
      <c r="E38" s="13"/>
    </row>
    <row r="39" spans="1:5" ht="18.75">
      <c r="A39" s="36" t="s">
        <v>47</v>
      </c>
      <c r="B39" s="38" t="s">
        <v>39</v>
      </c>
      <c r="C39" s="41" t="s">
        <v>19</v>
      </c>
      <c r="D39" s="40">
        <v>0</v>
      </c>
      <c r="E39" s="13"/>
    </row>
    <row r="40" spans="1:5" ht="18.75">
      <c r="A40" s="36" t="s">
        <v>13</v>
      </c>
      <c r="B40" s="38" t="s">
        <v>40</v>
      </c>
      <c r="C40" s="41" t="s">
        <v>19</v>
      </c>
      <c r="D40" s="40">
        <v>16.198</v>
      </c>
      <c r="E40" s="13"/>
    </row>
    <row r="41" spans="1:5" ht="18.75">
      <c r="A41" s="36" t="s">
        <v>100</v>
      </c>
      <c r="B41" s="38" t="s">
        <v>41</v>
      </c>
      <c r="C41" s="41" t="s">
        <v>19</v>
      </c>
      <c r="D41" s="40">
        <v>3.988</v>
      </c>
      <c r="E41" s="13"/>
    </row>
    <row r="42" spans="1:5" ht="18.75">
      <c r="A42" s="36" t="s">
        <v>101</v>
      </c>
      <c r="B42" s="38" t="s">
        <v>42</v>
      </c>
      <c r="C42" s="41" t="s">
        <v>19</v>
      </c>
      <c r="D42" s="40">
        <v>12.21</v>
      </c>
      <c r="E42" s="13"/>
    </row>
    <row r="43" spans="1:5" ht="37.5">
      <c r="A43" s="36" t="s">
        <v>14</v>
      </c>
      <c r="B43" s="38" t="s">
        <v>43</v>
      </c>
      <c r="C43" s="41" t="s">
        <v>2</v>
      </c>
      <c r="D43" s="55">
        <v>5</v>
      </c>
      <c r="E43" s="13"/>
    </row>
    <row r="44" spans="1:5" ht="37.5">
      <c r="A44" s="36" t="s">
        <v>15</v>
      </c>
      <c r="B44" s="38" t="s">
        <v>45</v>
      </c>
      <c r="C44" s="41" t="s">
        <v>46</v>
      </c>
      <c r="D44" s="40">
        <v>0.8</v>
      </c>
      <c r="E44" s="13"/>
    </row>
    <row r="45" spans="1:5" ht="37.5">
      <c r="A45" s="36" t="s">
        <v>16</v>
      </c>
      <c r="B45" s="38" t="s">
        <v>48</v>
      </c>
      <c r="C45" s="41" t="s">
        <v>46</v>
      </c>
      <c r="D45" s="40">
        <v>12.6</v>
      </c>
      <c r="E45" s="13"/>
    </row>
    <row r="46" spans="1:5" ht="37.5">
      <c r="A46" s="36" t="s">
        <v>17</v>
      </c>
      <c r="B46" s="22" t="s">
        <v>22</v>
      </c>
      <c r="C46" s="23" t="s">
        <v>5</v>
      </c>
      <c r="D46" s="59">
        <v>25.5</v>
      </c>
      <c r="E46" s="13"/>
    </row>
    <row r="47" spans="1:5" ht="37.5">
      <c r="A47" s="36" t="s">
        <v>18</v>
      </c>
      <c r="B47" s="38" t="s">
        <v>110</v>
      </c>
      <c r="C47" s="41" t="s">
        <v>109</v>
      </c>
      <c r="D47" s="40">
        <v>122.37</v>
      </c>
      <c r="E47" s="13"/>
    </row>
    <row r="48" spans="1:5" ht="37.5">
      <c r="A48" s="36" t="s">
        <v>99</v>
      </c>
      <c r="B48" s="38" t="s">
        <v>49</v>
      </c>
      <c r="C48" s="41" t="s">
        <v>50</v>
      </c>
      <c r="D48" s="40">
        <v>0.02646</v>
      </c>
      <c r="E48" s="13"/>
    </row>
    <row r="49" spans="1:5" ht="37.5">
      <c r="A49" s="36" t="s">
        <v>20</v>
      </c>
      <c r="B49" s="38" t="s">
        <v>51</v>
      </c>
      <c r="C49" s="41" t="s">
        <v>52</v>
      </c>
      <c r="D49" s="40">
        <v>0.3</v>
      </c>
      <c r="E49" s="13"/>
    </row>
    <row r="50" spans="1:5" ht="18.75">
      <c r="A50" s="15"/>
      <c r="B50" s="7"/>
      <c r="C50" s="15"/>
      <c r="D50" s="17"/>
      <c r="E50" s="13"/>
    </row>
    <row r="51" spans="1:5" ht="43.5" customHeight="1">
      <c r="A51" s="52" t="s">
        <v>53</v>
      </c>
      <c r="B51" s="52"/>
      <c r="C51" s="52"/>
      <c r="D51" s="52"/>
      <c r="E51" s="13"/>
    </row>
    <row r="52" spans="1:5" ht="18.75">
      <c r="A52" s="15"/>
      <c r="D52" s="14"/>
      <c r="E52" s="13"/>
    </row>
    <row r="53" spans="1:5" ht="18.75">
      <c r="A53" s="18"/>
      <c r="B53" s="7"/>
      <c r="C53" s="15"/>
      <c r="D53" s="19"/>
      <c r="E53" s="13"/>
    </row>
  </sheetData>
  <sheetProtection/>
  <mergeCells count="4">
    <mergeCell ref="A2:D2"/>
    <mergeCell ref="A3:D3"/>
    <mergeCell ref="A1:D1"/>
    <mergeCell ref="A51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zoomScalePageLayoutView="0" workbookViewId="0" topLeftCell="A1">
      <selection activeCell="H15" sqref="H15"/>
    </sheetView>
  </sheetViews>
  <sheetFormatPr defaultColWidth="9.125" defaultRowHeight="12.75"/>
  <cols>
    <col min="1" max="1" width="9.25390625" style="25" bestFit="1" customWidth="1"/>
    <col min="2" max="2" width="83.00390625" style="25" customWidth="1"/>
    <col min="3" max="3" width="14.125" style="25" bestFit="1" customWidth="1"/>
    <col min="4" max="4" width="14.25390625" style="26" bestFit="1" customWidth="1"/>
    <col min="5" max="5" width="9.25390625" style="25" bestFit="1" customWidth="1"/>
    <col min="6" max="6" width="12.375" style="25" bestFit="1" customWidth="1"/>
    <col min="7" max="16384" width="9.125" style="25" customWidth="1"/>
  </cols>
  <sheetData>
    <row r="1" spans="1:4" ht="64.5" customHeight="1">
      <c r="A1" s="51" t="s">
        <v>23</v>
      </c>
      <c r="B1" s="51"/>
      <c r="C1" s="51"/>
      <c r="D1" s="51"/>
    </row>
    <row r="2" spans="1:4" ht="40.5" customHeight="1">
      <c r="A2" s="53" t="s">
        <v>102</v>
      </c>
      <c r="B2" s="53"/>
      <c r="C2" s="53"/>
      <c r="D2" s="53"/>
    </row>
    <row r="3" spans="1:5" ht="18.75" customHeight="1">
      <c r="A3" s="53" t="s">
        <v>103</v>
      </c>
      <c r="B3" s="53"/>
      <c r="C3" s="53"/>
      <c r="D3" s="53"/>
      <c r="E3" s="27"/>
    </row>
    <row r="4" spans="1:5" ht="18.75">
      <c r="A4" s="34"/>
      <c r="B4" s="34"/>
      <c r="C4" s="34"/>
      <c r="D4" s="34"/>
      <c r="E4" s="27"/>
    </row>
    <row r="5" spans="1:5" s="9" customFormat="1" ht="18.75">
      <c r="A5" s="3" t="s">
        <v>0</v>
      </c>
      <c r="B5" s="3" t="s">
        <v>28</v>
      </c>
      <c r="C5" s="3" t="s">
        <v>3</v>
      </c>
      <c r="D5" s="3" t="s">
        <v>146</v>
      </c>
      <c r="E5" s="13"/>
    </row>
    <row r="6" spans="1:5" s="9" customFormat="1" ht="18.75">
      <c r="A6" s="36" t="s">
        <v>29</v>
      </c>
      <c r="B6" s="38" t="s">
        <v>72</v>
      </c>
      <c r="C6" s="39" t="s">
        <v>1</v>
      </c>
      <c r="D6" s="58">
        <v>7728.519722811677</v>
      </c>
      <c r="E6" s="13"/>
    </row>
    <row r="7" spans="1:5" s="9" customFormat="1" ht="18.75">
      <c r="A7" s="36" t="s">
        <v>6</v>
      </c>
      <c r="B7" s="38" t="s">
        <v>73</v>
      </c>
      <c r="C7" s="39" t="s">
        <v>1</v>
      </c>
      <c r="D7" s="59">
        <v>7634.519722811677</v>
      </c>
      <c r="E7" s="13"/>
    </row>
    <row r="8" spans="1:5" s="9" customFormat="1" ht="18.75">
      <c r="A8" s="36"/>
      <c r="B8" s="38" t="s">
        <v>54</v>
      </c>
      <c r="C8" s="39"/>
      <c r="D8" s="40"/>
      <c r="E8" s="13"/>
    </row>
    <row r="9" spans="1:5" s="9" customFormat="1" ht="18.75">
      <c r="A9" s="36" t="s">
        <v>86</v>
      </c>
      <c r="B9" s="38" t="s">
        <v>57</v>
      </c>
      <c r="C9" s="39" t="s">
        <v>1</v>
      </c>
      <c r="D9" s="40">
        <v>0</v>
      </c>
      <c r="E9" s="13"/>
    </row>
    <row r="10" spans="1:5" s="9" customFormat="1" ht="18.75">
      <c r="A10" s="36" t="s">
        <v>87</v>
      </c>
      <c r="B10" s="38" t="s">
        <v>74</v>
      </c>
      <c r="C10" s="39" t="s">
        <v>1</v>
      </c>
      <c r="D10" s="58">
        <v>3956.309869540761</v>
      </c>
      <c r="E10" s="13"/>
    </row>
    <row r="11" spans="1:5" s="9" customFormat="1" ht="18.75">
      <c r="A11" s="36"/>
      <c r="B11" s="38" t="s">
        <v>77</v>
      </c>
      <c r="C11" s="39" t="s">
        <v>108</v>
      </c>
      <c r="D11" s="59">
        <v>473.3185275685068</v>
      </c>
      <c r="E11" s="13"/>
    </row>
    <row r="12" spans="1:5" s="9" customFormat="1" ht="18.75">
      <c r="A12" s="36"/>
      <c r="B12" s="38" t="s">
        <v>78</v>
      </c>
      <c r="C12" s="39" t="s">
        <v>107</v>
      </c>
      <c r="D12" s="59">
        <v>8358.66259</v>
      </c>
      <c r="E12" s="13"/>
    </row>
    <row r="13" spans="1:5" s="9" customFormat="1" ht="37.5">
      <c r="A13" s="36"/>
      <c r="B13" s="38" t="s">
        <v>79</v>
      </c>
      <c r="C13" s="39"/>
      <c r="D13" s="42" t="s">
        <v>55</v>
      </c>
      <c r="E13" s="13"/>
    </row>
    <row r="14" spans="1:5" s="9" customFormat="1" ht="56.25">
      <c r="A14" s="36" t="s">
        <v>90</v>
      </c>
      <c r="B14" s="38" t="s">
        <v>61</v>
      </c>
      <c r="C14" s="39" t="s">
        <v>1</v>
      </c>
      <c r="D14" s="58">
        <v>204.5643656991438</v>
      </c>
      <c r="E14" s="13"/>
    </row>
    <row r="15" spans="1:5" s="9" customFormat="1" ht="18.75">
      <c r="A15" s="36"/>
      <c r="B15" s="38" t="s">
        <v>67</v>
      </c>
      <c r="C15" s="39" t="s">
        <v>59</v>
      </c>
      <c r="D15" s="58">
        <v>69.73491697032073</v>
      </c>
      <c r="E15" s="13"/>
    </row>
    <row r="16" spans="1:5" s="9" customFormat="1" ht="18.75">
      <c r="A16" s="36"/>
      <c r="B16" s="38" t="s">
        <v>68</v>
      </c>
      <c r="C16" s="39" t="s">
        <v>60</v>
      </c>
      <c r="D16" s="60">
        <v>2.9334567901788233</v>
      </c>
      <c r="E16" s="13"/>
    </row>
    <row r="17" spans="1:5" s="9" customFormat="1" ht="37.5">
      <c r="A17" s="36" t="s">
        <v>91</v>
      </c>
      <c r="B17" s="38" t="s">
        <v>25</v>
      </c>
      <c r="C17" s="39" t="s">
        <v>1</v>
      </c>
      <c r="D17" s="58">
        <v>14.107722888375845</v>
      </c>
      <c r="E17" s="13"/>
    </row>
    <row r="18" spans="1:5" s="9" customFormat="1" ht="56.25">
      <c r="A18" s="36" t="s">
        <v>92</v>
      </c>
      <c r="B18" s="38" t="s">
        <v>82</v>
      </c>
      <c r="C18" s="39" t="s">
        <v>1</v>
      </c>
      <c r="D18" s="43">
        <v>0</v>
      </c>
      <c r="E18" s="13"/>
    </row>
    <row r="19" spans="1:5" s="9" customFormat="1" ht="37.5">
      <c r="A19" s="36" t="s">
        <v>93</v>
      </c>
      <c r="B19" s="38" t="s">
        <v>26</v>
      </c>
      <c r="C19" s="39" t="s">
        <v>1</v>
      </c>
      <c r="D19" s="47">
        <f>SUM(D20:D21)</f>
        <v>2408.1474220833957</v>
      </c>
      <c r="E19" s="13"/>
    </row>
    <row r="20" spans="1:5" s="9" customFormat="1" ht="18.75">
      <c r="A20" s="36"/>
      <c r="B20" s="38" t="s">
        <v>83</v>
      </c>
      <c r="C20" s="39" t="s">
        <v>1</v>
      </c>
      <c r="D20" s="58">
        <v>1849.5755929979998</v>
      </c>
      <c r="E20" s="13"/>
    </row>
    <row r="21" spans="1:5" s="9" customFormat="1" ht="18.75">
      <c r="A21" s="36"/>
      <c r="B21" s="38" t="s">
        <v>84</v>
      </c>
      <c r="C21" s="39" t="s">
        <v>1</v>
      </c>
      <c r="D21" s="58">
        <v>558.571829085396</v>
      </c>
      <c r="E21" s="13"/>
    </row>
    <row r="22" spans="1:5" s="9" customFormat="1" ht="37.5">
      <c r="A22" s="36" t="s">
        <v>94</v>
      </c>
      <c r="B22" s="38" t="s">
        <v>27</v>
      </c>
      <c r="C22" s="39" t="s">
        <v>1</v>
      </c>
      <c r="D22" s="58">
        <v>98.56</v>
      </c>
      <c r="E22" s="13"/>
    </row>
    <row r="23" spans="1:5" s="9" customFormat="1" ht="18.75">
      <c r="A23" s="36" t="s">
        <v>95</v>
      </c>
      <c r="B23" s="38" t="s">
        <v>69</v>
      </c>
      <c r="C23" s="39" t="s">
        <v>1</v>
      </c>
      <c r="D23" s="37">
        <v>0</v>
      </c>
      <c r="E23" s="13"/>
    </row>
    <row r="24" spans="1:5" s="9" customFormat="1" ht="18.75">
      <c r="A24" s="36"/>
      <c r="B24" s="38" t="s">
        <v>83</v>
      </c>
      <c r="C24" s="39" t="s">
        <v>1</v>
      </c>
      <c r="D24" s="37">
        <v>0</v>
      </c>
      <c r="E24" s="13"/>
    </row>
    <row r="25" spans="1:5" s="9" customFormat="1" ht="18.75">
      <c r="A25" s="36"/>
      <c r="B25" s="38" t="s">
        <v>84</v>
      </c>
      <c r="C25" s="39" t="s">
        <v>1</v>
      </c>
      <c r="D25" s="37">
        <v>0</v>
      </c>
      <c r="E25" s="13"/>
    </row>
    <row r="26" spans="1:5" s="9" customFormat="1" ht="18.75">
      <c r="A26" s="36" t="s">
        <v>96</v>
      </c>
      <c r="B26" s="38" t="s">
        <v>70</v>
      </c>
      <c r="C26" s="39" t="s">
        <v>1</v>
      </c>
      <c r="D26" s="59">
        <v>303.44581259999995</v>
      </c>
      <c r="E26" s="13"/>
    </row>
    <row r="27" spans="1:5" s="9" customFormat="1" ht="18.75">
      <c r="A27" s="36"/>
      <c r="B27" s="38" t="s">
        <v>83</v>
      </c>
      <c r="C27" s="39" t="s">
        <v>1</v>
      </c>
      <c r="D27" s="59">
        <v>233.0613</v>
      </c>
      <c r="E27" s="13"/>
    </row>
    <row r="28" spans="1:5" s="9" customFormat="1" ht="18.75">
      <c r="A28" s="36"/>
      <c r="B28" s="38" t="s">
        <v>84</v>
      </c>
      <c r="C28" s="39" t="s">
        <v>1</v>
      </c>
      <c r="D28" s="59">
        <v>70.3845126</v>
      </c>
      <c r="E28" s="13"/>
    </row>
    <row r="29" spans="1:5" s="9" customFormat="1" ht="37.5">
      <c r="A29" s="36" t="s">
        <v>97</v>
      </c>
      <c r="B29" s="38" t="s">
        <v>105</v>
      </c>
      <c r="C29" s="39" t="s">
        <v>1</v>
      </c>
      <c r="D29" s="58">
        <v>638.28453</v>
      </c>
      <c r="E29" s="13"/>
    </row>
    <row r="30" spans="1:5" s="9" customFormat="1" ht="37.5">
      <c r="A30" s="36" t="s">
        <v>98</v>
      </c>
      <c r="B30" s="38" t="s">
        <v>106</v>
      </c>
      <c r="C30" s="39" t="s">
        <v>1</v>
      </c>
      <c r="D30" s="37">
        <v>0</v>
      </c>
      <c r="E30" s="13"/>
    </row>
    <row r="31" spans="1:5" s="9" customFormat="1" ht="37.5">
      <c r="A31" s="36" t="s">
        <v>34</v>
      </c>
      <c r="B31" s="38" t="s">
        <v>56</v>
      </c>
      <c r="C31" s="39" t="s">
        <v>1</v>
      </c>
      <c r="D31" s="61">
        <v>94</v>
      </c>
      <c r="E31" s="13"/>
    </row>
    <row r="32" spans="1:5" s="9" customFormat="1" ht="75">
      <c r="A32" s="36" t="s">
        <v>7</v>
      </c>
      <c r="B32" s="38" t="s">
        <v>71</v>
      </c>
      <c r="C32" s="39" t="s">
        <v>1</v>
      </c>
      <c r="D32" s="46" t="s">
        <v>81</v>
      </c>
      <c r="E32" s="13"/>
    </row>
    <row r="33" spans="1:5" s="9" customFormat="1" ht="18.75">
      <c r="A33" s="36" t="s">
        <v>8</v>
      </c>
      <c r="B33" s="38" t="s">
        <v>30</v>
      </c>
      <c r="C33" s="39" t="s">
        <v>31</v>
      </c>
      <c r="D33" s="40">
        <v>1</v>
      </c>
      <c r="E33" s="13"/>
    </row>
    <row r="34" spans="1:5" s="9" customFormat="1" ht="18.75">
      <c r="A34" s="36" t="s">
        <v>9</v>
      </c>
      <c r="B34" s="38" t="s">
        <v>32</v>
      </c>
      <c r="C34" s="39" t="s">
        <v>33</v>
      </c>
      <c r="D34" s="40">
        <v>4.14</v>
      </c>
      <c r="E34" s="13"/>
    </row>
    <row r="35" spans="1:5" s="9" customFormat="1" ht="18.75">
      <c r="A35" s="36" t="s">
        <v>10</v>
      </c>
      <c r="B35" s="38" t="s">
        <v>35</v>
      </c>
      <c r="C35" s="39" t="s">
        <v>33</v>
      </c>
      <c r="D35" s="40">
        <v>1.3</v>
      </c>
      <c r="E35" s="13"/>
    </row>
    <row r="36" spans="1:5" s="9" customFormat="1" ht="18.75">
      <c r="A36" s="36" t="s">
        <v>11</v>
      </c>
      <c r="B36" s="38" t="s">
        <v>36</v>
      </c>
      <c r="C36" s="39" t="s">
        <v>31</v>
      </c>
      <c r="D36" s="40">
        <v>0</v>
      </c>
      <c r="E36" s="13"/>
    </row>
    <row r="37" spans="1:5" s="9" customFormat="1" ht="18.75">
      <c r="A37" s="36" t="s">
        <v>12</v>
      </c>
      <c r="B37" s="38" t="s">
        <v>37</v>
      </c>
      <c r="C37" s="39" t="s">
        <v>31</v>
      </c>
      <c r="D37" s="40">
        <v>0</v>
      </c>
      <c r="E37" s="13"/>
    </row>
    <row r="38" spans="1:5" s="9" customFormat="1" ht="18.75">
      <c r="A38" s="36" t="s">
        <v>44</v>
      </c>
      <c r="B38" s="38" t="s">
        <v>38</v>
      </c>
      <c r="C38" s="41" t="s">
        <v>19</v>
      </c>
      <c r="D38" s="42">
        <v>3.79</v>
      </c>
      <c r="E38" s="13"/>
    </row>
    <row r="39" spans="1:5" s="9" customFormat="1" ht="18.75">
      <c r="A39" s="36" t="s">
        <v>47</v>
      </c>
      <c r="B39" s="38" t="s">
        <v>39</v>
      </c>
      <c r="C39" s="41" t="s">
        <v>19</v>
      </c>
      <c r="D39" s="40">
        <v>0</v>
      </c>
      <c r="E39" s="13"/>
    </row>
    <row r="40" spans="1:5" s="9" customFormat="1" ht="18.75">
      <c r="A40" s="36" t="s">
        <v>13</v>
      </c>
      <c r="B40" s="38" t="s">
        <v>40</v>
      </c>
      <c r="C40" s="41" t="s">
        <v>19</v>
      </c>
      <c r="D40" s="42">
        <v>3.529</v>
      </c>
      <c r="E40" s="13"/>
    </row>
    <row r="41" spans="1:5" s="9" customFormat="1" ht="18.75">
      <c r="A41" s="36" t="s">
        <v>100</v>
      </c>
      <c r="B41" s="38" t="s">
        <v>41</v>
      </c>
      <c r="C41" s="41" t="s">
        <v>19</v>
      </c>
      <c r="D41" s="56">
        <v>1.084</v>
      </c>
      <c r="E41" s="13"/>
    </row>
    <row r="42" spans="1:5" s="9" customFormat="1" ht="18.75">
      <c r="A42" s="36" t="s">
        <v>101</v>
      </c>
      <c r="B42" s="38" t="s">
        <v>42</v>
      </c>
      <c r="C42" s="41" t="s">
        <v>19</v>
      </c>
      <c r="D42" s="56">
        <v>2.445</v>
      </c>
      <c r="E42" s="13"/>
    </row>
    <row r="43" spans="1:5" s="9" customFormat="1" ht="37.5">
      <c r="A43" s="36" t="s">
        <v>14</v>
      </c>
      <c r="B43" s="38" t="s">
        <v>43</v>
      </c>
      <c r="C43" s="41" t="s">
        <v>2</v>
      </c>
      <c r="D43" s="40">
        <v>1.97</v>
      </c>
      <c r="E43" s="13"/>
    </row>
    <row r="44" spans="1:5" s="9" customFormat="1" ht="37.5">
      <c r="A44" s="36" t="s">
        <v>15</v>
      </c>
      <c r="B44" s="38" t="s">
        <v>45</v>
      </c>
      <c r="C44" s="41" t="s">
        <v>46</v>
      </c>
      <c r="D44" s="40">
        <v>1.6</v>
      </c>
      <c r="E44" s="13"/>
    </row>
    <row r="45" spans="1:5" s="9" customFormat="1" ht="37.5">
      <c r="A45" s="36" t="s">
        <v>16</v>
      </c>
      <c r="B45" s="38" t="s">
        <v>48</v>
      </c>
      <c r="C45" s="41" t="s">
        <v>46</v>
      </c>
      <c r="D45" s="40">
        <v>4.6</v>
      </c>
      <c r="E45" s="13"/>
    </row>
    <row r="46" spans="1:5" s="9" customFormat="1" ht="37.5">
      <c r="A46" s="36" t="s">
        <v>17</v>
      </c>
      <c r="B46" s="22" t="s">
        <v>22</v>
      </c>
      <c r="C46" s="23" t="s">
        <v>5</v>
      </c>
      <c r="D46" s="59">
        <v>8.5</v>
      </c>
      <c r="E46" s="13"/>
    </row>
    <row r="47" spans="1:5" s="9" customFormat="1" ht="37.5">
      <c r="A47" s="36" t="s">
        <v>18</v>
      </c>
      <c r="B47" s="38" t="s">
        <v>110</v>
      </c>
      <c r="C47" s="41" t="s">
        <v>109</v>
      </c>
      <c r="D47" s="45">
        <v>124.8776223776224</v>
      </c>
      <c r="E47" s="13"/>
    </row>
    <row r="48" spans="1:5" s="9" customFormat="1" ht="37.5">
      <c r="A48" s="36" t="s">
        <v>99</v>
      </c>
      <c r="B48" s="38" t="s">
        <v>49</v>
      </c>
      <c r="C48" s="41" t="s">
        <v>50</v>
      </c>
      <c r="D48" s="57">
        <v>0.01839845710813453</v>
      </c>
      <c r="E48" s="13"/>
    </row>
    <row r="49" spans="1:5" s="9" customFormat="1" ht="37.5">
      <c r="A49" s="36" t="s">
        <v>20</v>
      </c>
      <c r="B49" s="38" t="s">
        <v>51</v>
      </c>
      <c r="C49" s="41" t="s">
        <v>52</v>
      </c>
      <c r="D49" s="40">
        <v>0.19</v>
      </c>
      <c r="E49" s="13"/>
    </row>
    <row r="50" spans="1:5" ht="18.75">
      <c r="A50" s="34"/>
      <c r="B50" s="34"/>
      <c r="C50" s="34"/>
      <c r="D50" s="34"/>
      <c r="E50" s="27"/>
    </row>
    <row r="51" spans="1:5" ht="46.5" customHeight="1">
      <c r="A51" s="52" t="s">
        <v>53</v>
      </c>
      <c r="B51" s="52"/>
      <c r="C51" s="52"/>
      <c r="D51" s="52"/>
      <c r="E51" s="27"/>
    </row>
    <row r="52" spans="1:5" ht="18.75">
      <c r="A52" s="29"/>
      <c r="B52" s="31"/>
      <c r="C52" s="29"/>
      <c r="D52" s="29"/>
      <c r="E52" s="27"/>
    </row>
    <row r="53" spans="1:5" ht="18.75">
      <c r="A53" s="32"/>
      <c r="B53" s="28"/>
      <c r="C53" s="29"/>
      <c r="D53" s="30"/>
      <c r="E53" s="27"/>
    </row>
  </sheetData>
  <sheetProtection/>
  <mergeCells count="4">
    <mergeCell ref="A2:D2"/>
    <mergeCell ref="A3:D3"/>
    <mergeCell ref="A1:D1"/>
    <mergeCell ref="A51:D5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zoomScaleSheetLayoutView="77" zoomScalePageLayoutView="0" workbookViewId="0" topLeftCell="A1">
      <selection activeCell="G10" sqref="G10"/>
    </sheetView>
  </sheetViews>
  <sheetFormatPr defaultColWidth="9.125" defaultRowHeight="12.75"/>
  <cols>
    <col min="1" max="1" width="7.75390625" style="1" customWidth="1"/>
    <col min="2" max="2" width="82.875" style="1" customWidth="1"/>
    <col min="3" max="3" width="13.625" style="1" bestFit="1" customWidth="1"/>
    <col min="4" max="4" width="15.625" style="1" customWidth="1"/>
    <col min="5" max="16384" width="9.125" style="1" customWidth="1"/>
  </cols>
  <sheetData>
    <row r="1" spans="1:7" ht="67.5" customHeight="1">
      <c r="A1" s="51" t="s">
        <v>23</v>
      </c>
      <c r="B1" s="51"/>
      <c r="C1" s="51"/>
      <c r="D1" s="51"/>
      <c r="E1" s="54"/>
      <c r="F1" s="54"/>
      <c r="G1" s="54"/>
    </row>
    <row r="2" spans="1:7" ht="18.75">
      <c r="A2" s="53" t="s">
        <v>165</v>
      </c>
      <c r="B2" s="53"/>
      <c r="C2" s="53"/>
      <c r="D2" s="53"/>
      <c r="E2" s="66"/>
      <c r="F2" s="66"/>
      <c r="G2" s="66"/>
    </row>
    <row r="3" spans="1:7" ht="18.75" customHeight="1">
      <c r="A3" s="53" t="s">
        <v>24</v>
      </c>
      <c r="B3" s="53"/>
      <c r="C3" s="53"/>
      <c r="D3" s="53"/>
      <c r="E3" s="66"/>
      <c r="F3" s="66"/>
      <c r="G3" s="66"/>
    </row>
    <row r="5" spans="1:4" ht="37.5">
      <c r="A5" s="3" t="s">
        <v>0</v>
      </c>
      <c r="B5" s="3" t="s">
        <v>28</v>
      </c>
      <c r="C5" s="3" t="s">
        <v>3</v>
      </c>
      <c r="D5" s="3" t="s">
        <v>146</v>
      </c>
    </row>
    <row r="6" spans="1:4" ht="18.75">
      <c r="A6" s="3">
        <v>1</v>
      </c>
      <c r="B6" s="38" t="s">
        <v>72</v>
      </c>
      <c r="C6" s="39" t="s">
        <v>1</v>
      </c>
      <c r="D6" s="5">
        <v>50240.09277999999</v>
      </c>
    </row>
    <row r="7" spans="1:4" ht="37.5">
      <c r="A7" s="3">
        <v>2</v>
      </c>
      <c r="B7" s="4" t="s">
        <v>128</v>
      </c>
      <c r="C7" s="39" t="s">
        <v>1</v>
      </c>
      <c r="D7" s="5">
        <v>49005.852779999994</v>
      </c>
    </row>
    <row r="8" spans="1:4" ht="18.75">
      <c r="A8" s="3"/>
      <c r="B8" s="38" t="s">
        <v>54</v>
      </c>
      <c r="C8" s="3"/>
      <c r="D8" s="3"/>
    </row>
    <row r="9" spans="1:4" ht="37.5">
      <c r="A9" s="11" t="s">
        <v>86</v>
      </c>
      <c r="B9" s="4" t="s">
        <v>123</v>
      </c>
      <c r="C9" s="39" t="s">
        <v>1</v>
      </c>
      <c r="D9" s="3">
        <v>0</v>
      </c>
    </row>
    <row r="10" spans="1:4" ht="56.25">
      <c r="A10" s="11" t="s">
        <v>87</v>
      </c>
      <c r="B10" s="4" t="s">
        <v>129</v>
      </c>
      <c r="C10" s="39" t="s">
        <v>1</v>
      </c>
      <c r="D10" s="5">
        <v>5144.7</v>
      </c>
    </row>
    <row r="11" spans="1:4" ht="18.75">
      <c r="A11" s="11"/>
      <c r="B11" s="38" t="s">
        <v>67</v>
      </c>
      <c r="C11" s="39" t="s">
        <v>59</v>
      </c>
      <c r="D11" s="5">
        <f>1763.3*1.2</f>
        <v>2115.96</v>
      </c>
    </row>
    <row r="12" spans="1:4" ht="18.75">
      <c r="A12" s="11"/>
      <c r="B12" s="38" t="s">
        <v>68</v>
      </c>
      <c r="C12" s="39" t="s">
        <v>60</v>
      </c>
      <c r="D12" s="6">
        <f>D10/D11</f>
        <v>2.431378665003119</v>
      </c>
    </row>
    <row r="13" spans="1:4" ht="37.5">
      <c r="A13" s="11" t="s">
        <v>90</v>
      </c>
      <c r="B13" s="4" t="s">
        <v>124</v>
      </c>
      <c r="C13" s="39" t="s">
        <v>1</v>
      </c>
      <c r="D13" s="3">
        <v>424.25</v>
      </c>
    </row>
    <row r="14" spans="1:4" ht="37.5">
      <c r="A14" s="11" t="s">
        <v>91</v>
      </c>
      <c r="B14" s="4" t="s">
        <v>26</v>
      </c>
      <c r="C14" s="39" t="s">
        <v>1</v>
      </c>
      <c r="D14" s="5">
        <f>D15+D16</f>
        <v>18555.949999999997</v>
      </c>
    </row>
    <row r="15" spans="1:4" ht="18.75">
      <c r="A15" s="11"/>
      <c r="B15" s="38" t="s">
        <v>83</v>
      </c>
      <c r="C15" s="39" t="s">
        <v>1</v>
      </c>
      <c r="D15" s="5">
        <v>14251.88</v>
      </c>
    </row>
    <row r="16" spans="1:4" ht="18.75">
      <c r="A16" s="11"/>
      <c r="B16" s="38" t="s">
        <v>84</v>
      </c>
      <c r="C16" s="39" t="s">
        <v>1</v>
      </c>
      <c r="D16" s="5">
        <v>4304.07</v>
      </c>
    </row>
    <row r="17" spans="1:4" ht="37.5">
      <c r="A17" s="11" t="s">
        <v>92</v>
      </c>
      <c r="B17" s="4" t="s">
        <v>27</v>
      </c>
      <c r="C17" s="39" t="s">
        <v>1</v>
      </c>
      <c r="D17" s="5">
        <v>4875.3</v>
      </c>
    </row>
    <row r="18" spans="1:4" ht="75">
      <c r="A18" s="11" t="s">
        <v>93</v>
      </c>
      <c r="B18" s="38" t="s">
        <v>132</v>
      </c>
      <c r="C18" s="39" t="s">
        <v>1</v>
      </c>
      <c r="D18" s="6">
        <v>9987.3</v>
      </c>
    </row>
    <row r="19" spans="1:4" ht="37.5">
      <c r="A19" s="11" t="s">
        <v>94</v>
      </c>
      <c r="B19" s="38" t="s">
        <v>131</v>
      </c>
      <c r="C19" s="39" t="s">
        <v>1</v>
      </c>
      <c r="D19" s="5">
        <v>4781</v>
      </c>
    </row>
    <row r="20" spans="1:4" ht="37.5">
      <c r="A20" s="11" t="s">
        <v>95</v>
      </c>
      <c r="B20" s="4" t="s">
        <v>125</v>
      </c>
      <c r="C20" s="39" t="s">
        <v>1</v>
      </c>
      <c r="D20" s="5">
        <v>4840.6</v>
      </c>
    </row>
    <row r="21" spans="1:4" ht="37.5">
      <c r="A21" s="11" t="s">
        <v>34</v>
      </c>
      <c r="B21" s="4" t="s">
        <v>56</v>
      </c>
      <c r="C21" s="39" t="s">
        <v>1</v>
      </c>
      <c r="D21" s="5">
        <v>1234.24</v>
      </c>
    </row>
    <row r="22" spans="1:4" ht="75">
      <c r="A22" s="11" t="s">
        <v>7</v>
      </c>
      <c r="B22" s="4" t="s">
        <v>130</v>
      </c>
      <c r="C22" s="39" t="s">
        <v>1</v>
      </c>
      <c r="D22" s="69" t="s">
        <v>81</v>
      </c>
    </row>
    <row r="23" spans="1:4" ht="18.75">
      <c r="A23" s="3">
        <v>5</v>
      </c>
      <c r="B23" s="4" t="s">
        <v>112</v>
      </c>
      <c r="C23" s="3" t="s">
        <v>4</v>
      </c>
      <c r="D23" s="67">
        <v>1763.3</v>
      </c>
    </row>
    <row r="24" spans="1:4" ht="18.75">
      <c r="A24" s="3">
        <v>6</v>
      </c>
      <c r="B24" s="4" t="s">
        <v>113</v>
      </c>
      <c r="C24" s="3" t="s">
        <v>4</v>
      </c>
      <c r="D24" s="67">
        <v>0</v>
      </c>
    </row>
    <row r="25" spans="1:4" ht="18.75">
      <c r="A25" s="3">
        <v>7</v>
      </c>
      <c r="B25" s="4" t="s">
        <v>114</v>
      </c>
      <c r="C25" s="3" t="s">
        <v>4</v>
      </c>
      <c r="D25" s="67">
        <v>1763.3</v>
      </c>
    </row>
    <row r="26" spans="1:4" ht="18.75">
      <c r="A26" s="3">
        <v>8</v>
      </c>
      <c r="B26" s="4" t="s">
        <v>115</v>
      </c>
      <c r="C26" s="3" t="s">
        <v>4</v>
      </c>
      <c r="D26" s="67">
        <v>1259.1</v>
      </c>
    </row>
    <row r="27" spans="1:4" ht="18.75">
      <c r="A27" s="3"/>
      <c r="B27" s="38" t="s">
        <v>41</v>
      </c>
      <c r="C27" s="3" t="s">
        <v>4</v>
      </c>
      <c r="D27" s="68" t="s">
        <v>116</v>
      </c>
    </row>
    <row r="28" spans="1:4" ht="18.75">
      <c r="A28" s="3"/>
      <c r="B28" s="38" t="s">
        <v>42</v>
      </c>
      <c r="C28" s="3" t="s">
        <v>4</v>
      </c>
      <c r="D28" s="68" t="s">
        <v>116</v>
      </c>
    </row>
    <row r="29" spans="1:4" ht="18.75">
      <c r="A29" s="3">
        <v>9</v>
      </c>
      <c r="B29" s="4" t="s">
        <v>117</v>
      </c>
      <c r="C29" s="3" t="s">
        <v>2</v>
      </c>
      <c r="D29" s="67">
        <v>17.9</v>
      </c>
    </row>
    <row r="30" spans="1:4" ht="56.25">
      <c r="A30" s="3">
        <v>10</v>
      </c>
      <c r="B30" s="4" t="s">
        <v>118</v>
      </c>
      <c r="C30" s="3" t="s">
        <v>46</v>
      </c>
      <c r="D30" s="67" t="s">
        <v>127</v>
      </c>
    </row>
    <row r="31" spans="1:4" ht="18.75">
      <c r="A31" s="3">
        <v>11</v>
      </c>
      <c r="B31" s="4" t="s">
        <v>119</v>
      </c>
      <c r="C31" s="3" t="s">
        <v>31</v>
      </c>
      <c r="D31" s="67">
        <v>27</v>
      </c>
    </row>
    <row r="32" spans="1:4" ht="18.75">
      <c r="A32" s="3">
        <v>12</v>
      </c>
      <c r="B32" s="4" t="s">
        <v>175</v>
      </c>
      <c r="C32" s="3" t="s">
        <v>31</v>
      </c>
      <c r="D32" s="67">
        <v>8</v>
      </c>
    </row>
    <row r="33" spans="1:4" ht="37.5">
      <c r="A33" s="3">
        <v>13</v>
      </c>
      <c r="B33" s="4" t="s">
        <v>22</v>
      </c>
      <c r="C33" s="3" t="s">
        <v>126</v>
      </c>
      <c r="D33" s="3">
        <v>45</v>
      </c>
    </row>
    <row r="34" spans="1:4" ht="37.5">
      <c r="A34" s="3">
        <v>14</v>
      </c>
      <c r="B34" s="4" t="s">
        <v>120</v>
      </c>
      <c r="C34" s="3" t="s">
        <v>121</v>
      </c>
      <c r="D34" s="67">
        <v>1.2</v>
      </c>
    </row>
    <row r="35" spans="1:4" ht="37.5">
      <c r="A35" s="3">
        <v>15</v>
      </c>
      <c r="B35" s="4" t="s">
        <v>122</v>
      </c>
      <c r="C35" s="3" t="s">
        <v>2</v>
      </c>
      <c r="D35" s="67">
        <v>12.9</v>
      </c>
    </row>
    <row r="37" spans="1:4" ht="37.5" customHeight="1">
      <c r="A37" s="52" t="s">
        <v>53</v>
      </c>
      <c r="B37" s="52"/>
      <c r="C37" s="52"/>
      <c r="D37" s="52"/>
    </row>
  </sheetData>
  <sheetProtection/>
  <mergeCells count="4">
    <mergeCell ref="A37:D37"/>
    <mergeCell ref="A1:D1"/>
    <mergeCell ref="A2:D2"/>
    <mergeCell ref="A3:D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zoomScalePageLayoutView="0" workbookViewId="0" topLeftCell="A4">
      <selection activeCell="G18" sqref="G18"/>
    </sheetView>
  </sheetViews>
  <sheetFormatPr defaultColWidth="9.125" defaultRowHeight="12.75"/>
  <cols>
    <col min="1" max="1" width="8.25390625" style="1" customWidth="1"/>
    <col min="2" max="2" width="83.125" style="1" customWidth="1"/>
    <col min="3" max="3" width="13.625" style="1" bestFit="1" customWidth="1"/>
    <col min="4" max="4" width="15.375" style="1" customWidth="1"/>
    <col min="5" max="16384" width="9.125" style="1" customWidth="1"/>
  </cols>
  <sheetData>
    <row r="1" spans="1:4" ht="65.25" customHeight="1">
      <c r="A1" s="51" t="s">
        <v>23</v>
      </c>
      <c r="B1" s="51"/>
      <c r="C1" s="51"/>
      <c r="D1" s="51"/>
    </row>
    <row r="2" spans="1:7" ht="18.75">
      <c r="A2" s="53" t="s">
        <v>166</v>
      </c>
      <c r="B2" s="53"/>
      <c r="C2" s="53"/>
      <c r="D2" s="53"/>
      <c r="E2" s="66"/>
      <c r="F2" s="66"/>
      <c r="G2" s="66"/>
    </row>
    <row r="3" spans="1:4" ht="18.75" customHeight="1">
      <c r="A3" s="53" t="s">
        <v>104</v>
      </c>
      <c r="B3" s="53"/>
      <c r="C3" s="53"/>
      <c r="D3" s="53"/>
    </row>
    <row r="5" spans="1:4" ht="18.75">
      <c r="A5" s="3" t="s">
        <v>0</v>
      </c>
      <c r="B5" s="3" t="s">
        <v>28</v>
      </c>
      <c r="C5" s="3" t="s">
        <v>3</v>
      </c>
      <c r="D5" s="3" t="s">
        <v>146</v>
      </c>
    </row>
    <row r="6" spans="1:4" ht="18.75">
      <c r="A6" s="3">
        <v>1</v>
      </c>
      <c r="B6" s="38" t="s">
        <v>72</v>
      </c>
      <c r="C6" s="39" t="s">
        <v>1</v>
      </c>
      <c r="D6" s="5">
        <v>3089.8567999999996</v>
      </c>
    </row>
    <row r="7" spans="1:4" ht="37.5">
      <c r="A7" s="3">
        <v>2</v>
      </c>
      <c r="B7" s="4" t="s">
        <v>128</v>
      </c>
      <c r="C7" s="39" t="s">
        <v>1</v>
      </c>
      <c r="D7" s="5">
        <v>3042.9868000000006</v>
      </c>
    </row>
    <row r="8" spans="1:4" ht="18.75">
      <c r="A8" s="3"/>
      <c r="B8" s="38" t="s">
        <v>54</v>
      </c>
      <c r="C8" s="3"/>
      <c r="D8" s="3"/>
    </row>
    <row r="9" spans="1:4" ht="37.5">
      <c r="A9" s="11" t="s">
        <v>86</v>
      </c>
      <c r="B9" s="4" t="s">
        <v>123</v>
      </c>
      <c r="C9" s="39" t="s">
        <v>1</v>
      </c>
      <c r="D9" s="3">
        <v>0</v>
      </c>
    </row>
    <row r="10" spans="1:4" ht="56.25">
      <c r="A10" s="11" t="s">
        <v>87</v>
      </c>
      <c r="B10" s="4" t="s">
        <v>129</v>
      </c>
      <c r="C10" s="39" t="s">
        <v>1</v>
      </c>
      <c r="D10" s="5">
        <v>339.77</v>
      </c>
    </row>
    <row r="11" spans="1:4" ht="18.75">
      <c r="A11" s="11"/>
      <c r="B11" s="38" t="s">
        <v>67</v>
      </c>
      <c r="C11" s="39" t="s">
        <v>59</v>
      </c>
      <c r="D11" s="5">
        <f>92.66*1.11</f>
        <v>102.85260000000001</v>
      </c>
    </row>
    <row r="12" spans="1:4" ht="18.75">
      <c r="A12" s="11"/>
      <c r="B12" s="38" t="s">
        <v>68</v>
      </c>
      <c r="C12" s="39" t="s">
        <v>60</v>
      </c>
      <c r="D12" s="6">
        <f>D10/D11</f>
        <v>3.303465347497292</v>
      </c>
    </row>
    <row r="13" spans="1:4" ht="37.5">
      <c r="A13" s="11" t="s">
        <v>90</v>
      </c>
      <c r="B13" s="4" t="s">
        <v>124</v>
      </c>
      <c r="C13" s="39" t="s">
        <v>1</v>
      </c>
      <c r="D13" s="3">
        <v>0</v>
      </c>
    </row>
    <row r="14" spans="1:4" ht="37.5">
      <c r="A14" s="11" t="s">
        <v>91</v>
      </c>
      <c r="B14" s="4" t="s">
        <v>26</v>
      </c>
      <c r="C14" s="39" t="s">
        <v>1</v>
      </c>
      <c r="D14" s="5">
        <f>D15+D16</f>
        <v>1786.4252</v>
      </c>
    </row>
    <row r="15" spans="1:4" ht="18.75">
      <c r="A15" s="11"/>
      <c r="B15" s="38" t="s">
        <v>83</v>
      </c>
      <c r="C15" s="39" t="s">
        <v>1</v>
      </c>
      <c r="D15" s="5">
        <v>1372.06</v>
      </c>
    </row>
    <row r="16" spans="1:4" ht="18.75">
      <c r="A16" s="11"/>
      <c r="B16" s="38" t="s">
        <v>84</v>
      </c>
      <c r="C16" s="39" t="s">
        <v>1</v>
      </c>
      <c r="D16" s="5">
        <v>414.36519999999996</v>
      </c>
    </row>
    <row r="17" spans="1:4" ht="37.5">
      <c r="A17" s="11" t="s">
        <v>92</v>
      </c>
      <c r="B17" s="4" t="s">
        <v>27</v>
      </c>
      <c r="C17" s="39" t="s">
        <v>1</v>
      </c>
      <c r="D17" s="5">
        <v>118.68</v>
      </c>
    </row>
    <row r="18" spans="1:4" ht="75">
      <c r="A18" s="11" t="s">
        <v>93</v>
      </c>
      <c r="B18" s="38" t="s">
        <v>132</v>
      </c>
      <c r="C18" s="39" t="s">
        <v>1</v>
      </c>
      <c r="D18" s="6">
        <v>141.8832</v>
      </c>
    </row>
    <row r="19" spans="1:4" ht="37.5">
      <c r="A19" s="11" t="s">
        <v>94</v>
      </c>
      <c r="B19" s="38" t="s">
        <v>131</v>
      </c>
      <c r="C19" s="39" t="s">
        <v>1</v>
      </c>
      <c r="D19" s="5">
        <v>350.1</v>
      </c>
    </row>
    <row r="20" spans="1:4" ht="37.5">
      <c r="A20" s="11" t="s">
        <v>95</v>
      </c>
      <c r="B20" s="4" t="s">
        <v>125</v>
      </c>
      <c r="C20" s="39" t="s">
        <v>1</v>
      </c>
      <c r="D20" s="5">
        <v>201.0984</v>
      </c>
    </row>
    <row r="21" spans="1:4" ht="37.5">
      <c r="A21" s="11" t="s">
        <v>34</v>
      </c>
      <c r="B21" s="4" t="s">
        <v>56</v>
      </c>
      <c r="C21" s="39" t="s">
        <v>1</v>
      </c>
      <c r="D21" s="5">
        <v>46.87</v>
      </c>
    </row>
    <row r="22" spans="1:4" ht="75">
      <c r="A22" s="11" t="s">
        <v>7</v>
      </c>
      <c r="B22" s="4" t="s">
        <v>130</v>
      </c>
      <c r="C22" s="39" t="s">
        <v>1</v>
      </c>
      <c r="D22" s="69" t="s">
        <v>81</v>
      </c>
    </row>
    <row r="23" spans="1:4" ht="18.75">
      <c r="A23" s="3">
        <v>5</v>
      </c>
      <c r="B23" s="4" t="s">
        <v>112</v>
      </c>
      <c r="C23" s="3" t="s">
        <v>4</v>
      </c>
      <c r="D23" s="67">
        <v>92.66</v>
      </c>
    </row>
    <row r="24" spans="1:4" ht="18.75">
      <c r="A24" s="3">
        <v>6</v>
      </c>
      <c r="B24" s="4" t="s">
        <v>113</v>
      </c>
      <c r="C24" s="3" t="s">
        <v>4</v>
      </c>
      <c r="D24" s="67">
        <v>0</v>
      </c>
    </row>
    <row r="25" spans="1:4" ht="18.75">
      <c r="A25" s="3">
        <v>7</v>
      </c>
      <c r="B25" s="4" t="s">
        <v>114</v>
      </c>
      <c r="C25" s="3" t="s">
        <v>4</v>
      </c>
      <c r="D25" s="67">
        <v>0</v>
      </c>
    </row>
    <row r="26" spans="1:4" ht="18.75">
      <c r="A26" s="3">
        <v>8</v>
      </c>
      <c r="B26" s="4" t="s">
        <v>115</v>
      </c>
      <c r="C26" s="3" t="s">
        <v>4</v>
      </c>
      <c r="D26" s="67">
        <v>73.47</v>
      </c>
    </row>
    <row r="27" spans="1:4" ht="18.75">
      <c r="A27" s="3"/>
      <c r="B27" s="38" t="s">
        <v>41</v>
      </c>
      <c r="C27" s="3" t="s">
        <v>4</v>
      </c>
      <c r="D27" s="68" t="s">
        <v>116</v>
      </c>
    </row>
    <row r="28" spans="1:4" ht="18.75">
      <c r="A28" s="3"/>
      <c r="B28" s="38" t="s">
        <v>42</v>
      </c>
      <c r="C28" s="3" t="s">
        <v>4</v>
      </c>
      <c r="D28" s="68" t="s">
        <v>116</v>
      </c>
    </row>
    <row r="29" spans="1:4" ht="18.75">
      <c r="A29" s="3">
        <v>9</v>
      </c>
      <c r="B29" s="4" t="s">
        <v>117</v>
      </c>
      <c r="C29" s="3" t="s">
        <v>2</v>
      </c>
      <c r="D29" s="67">
        <v>18.2</v>
      </c>
    </row>
    <row r="30" spans="1:4" ht="56.25">
      <c r="A30" s="3">
        <v>10</v>
      </c>
      <c r="B30" s="4" t="s">
        <v>118</v>
      </c>
      <c r="C30" s="3" t="s">
        <v>46</v>
      </c>
      <c r="D30" s="67" t="s">
        <v>141</v>
      </c>
    </row>
    <row r="31" spans="1:4" ht="18.75">
      <c r="A31" s="3">
        <v>11</v>
      </c>
      <c r="B31" s="4" t="s">
        <v>119</v>
      </c>
      <c r="C31" s="3" t="s">
        <v>31</v>
      </c>
      <c r="D31" s="67">
        <v>5</v>
      </c>
    </row>
    <row r="32" spans="1:4" ht="18.75">
      <c r="A32" s="3">
        <v>12</v>
      </c>
      <c r="B32" s="4" t="s">
        <v>175</v>
      </c>
      <c r="C32" s="3" t="s">
        <v>31</v>
      </c>
      <c r="D32" s="67">
        <v>2</v>
      </c>
    </row>
    <row r="33" spans="1:4" ht="37.5">
      <c r="A33" s="3">
        <v>13</v>
      </c>
      <c r="B33" s="4" t="s">
        <v>22</v>
      </c>
      <c r="C33" s="3" t="s">
        <v>126</v>
      </c>
      <c r="D33" s="3">
        <v>4.5</v>
      </c>
    </row>
    <row r="34" spans="1:4" ht="37.5">
      <c r="A34" s="3">
        <v>14</v>
      </c>
      <c r="B34" s="4" t="s">
        <v>120</v>
      </c>
      <c r="C34" s="3" t="s">
        <v>121</v>
      </c>
      <c r="D34" s="67">
        <v>1.11</v>
      </c>
    </row>
    <row r="35" spans="1:4" ht="37.5">
      <c r="A35" s="3">
        <v>15</v>
      </c>
      <c r="B35" s="4" t="s">
        <v>122</v>
      </c>
      <c r="C35" s="3" t="s">
        <v>2</v>
      </c>
      <c r="D35" s="67">
        <v>3</v>
      </c>
    </row>
    <row r="37" spans="1:4" ht="37.5" customHeight="1">
      <c r="A37" s="52" t="s">
        <v>53</v>
      </c>
      <c r="B37" s="52"/>
      <c r="C37" s="52"/>
      <c r="D37" s="52"/>
    </row>
  </sheetData>
  <sheetProtection/>
  <mergeCells count="4">
    <mergeCell ref="A37:D37"/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zoomScalePageLayoutView="0" workbookViewId="0" topLeftCell="A1">
      <selection activeCell="G13" sqref="G13"/>
    </sheetView>
  </sheetViews>
  <sheetFormatPr defaultColWidth="9.125" defaultRowHeight="12.75"/>
  <cols>
    <col min="1" max="1" width="7.375" style="12" customWidth="1"/>
    <col min="2" max="2" width="83.00390625" style="1" customWidth="1"/>
    <col min="3" max="3" width="13.625" style="12" bestFit="1" customWidth="1"/>
    <col min="4" max="4" width="11.375" style="1" bestFit="1" customWidth="1"/>
    <col min="5" max="5" width="22.875" style="1" customWidth="1"/>
    <col min="6" max="16384" width="9.125" style="1" customWidth="1"/>
  </cols>
  <sheetData>
    <row r="1" spans="1:7" ht="62.25" customHeight="1">
      <c r="A1" s="51" t="s">
        <v>23</v>
      </c>
      <c r="B1" s="51"/>
      <c r="C1" s="51"/>
      <c r="D1" s="51"/>
      <c r="E1" s="54"/>
      <c r="F1" s="54"/>
      <c r="G1" s="54"/>
    </row>
    <row r="2" spans="1:7" ht="38.25" customHeight="1">
      <c r="A2" s="53" t="s">
        <v>143</v>
      </c>
      <c r="B2" s="53"/>
      <c r="C2" s="53"/>
      <c r="D2" s="53"/>
      <c r="E2" s="66"/>
      <c r="F2" s="66"/>
      <c r="G2" s="66"/>
    </row>
    <row r="3" spans="1:7" s="10" customFormat="1" ht="17.25" customHeight="1">
      <c r="A3" s="53" t="s">
        <v>144</v>
      </c>
      <c r="B3" s="53"/>
      <c r="C3" s="53"/>
      <c r="D3" s="53"/>
      <c r="E3" s="65"/>
      <c r="F3" s="65"/>
      <c r="G3" s="65"/>
    </row>
    <row r="4" spans="1:3" s="10" customFormat="1" ht="17.25" customHeight="1">
      <c r="A4" s="2"/>
      <c r="B4" s="2"/>
      <c r="C4" s="33"/>
    </row>
    <row r="5" spans="1:4" ht="37.5">
      <c r="A5" s="3" t="s">
        <v>0</v>
      </c>
      <c r="B5" s="3" t="s">
        <v>28</v>
      </c>
      <c r="C5" s="3" t="s">
        <v>3</v>
      </c>
      <c r="D5" s="3" t="s">
        <v>146</v>
      </c>
    </row>
    <row r="6" spans="1:4" ht="18.75">
      <c r="A6" s="11" t="s">
        <v>29</v>
      </c>
      <c r="B6" s="38" t="s">
        <v>72</v>
      </c>
      <c r="C6" s="39" t="s">
        <v>1</v>
      </c>
      <c r="D6" s="5">
        <v>43411.5162</v>
      </c>
    </row>
    <row r="7" spans="1:4" ht="37.5">
      <c r="A7" s="11" t="s">
        <v>6</v>
      </c>
      <c r="B7" s="4" t="s">
        <v>128</v>
      </c>
      <c r="C7" s="39" t="s">
        <v>1</v>
      </c>
      <c r="D7" s="5">
        <v>41882.8162</v>
      </c>
    </row>
    <row r="8" spans="1:4" ht="18.75">
      <c r="A8" s="11"/>
      <c r="B8" s="38" t="s">
        <v>54</v>
      </c>
      <c r="C8" s="3"/>
      <c r="D8" s="3"/>
    </row>
    <row r="9" spans="1:4" ht="37.5">
      <c r="A9" s="11" t="s">
        <v>86</v>
      </c>
      <c r="B9" s="4" t="s">
        <v>142</v>
      </c>
      <c r="C9" s="39" t="s">
        <v>1</v>
      </c>
      <c r="D9" s="3">
        <v>0</v>
      </c>
    </row>
    <row r="10" spans="1:4" ht="56.25">
      <c r="A10" s="11" t="s">
        <v>87</v>
      </c>
      <c r="B10" s="4" t="s">
        <v>129</v>
      </c>
      <c r="C10" s="39" t="s">
        <v>1</v>
      </c>
      <c r="D10" s="5">
        <v>3518.98</v>
      </c>
    </row>
    <row r="11" spans="1:4" ht="18.75">
      <c r="A11" s="11"/>
      <c r="B11" s="38" t="s">
        <v>67</v>
      </c>
      <c r="C11" s="39" t="s">
        <v>59</v>
      </c>
      <c r="D11" s="3">
        <f>1367.5*1.1</f>
        <v>1504.2500000000002</v>
      </c>
    </row>
    <row r="12" spans="1:4" ht="18.75">
      <c r="A12" s="11"/>
      <c r="B12" s="38" t="s">
        <v>68</v>
      </c>
      <c r="C12" s="39" t="s">
        <v>60</v>
      </c>
      <c r="D12" s="6">
        <f>D10/D11</f>
        <v>2.3393584842944986</v>
      </c>
    </row>
    <row r="13" spans="1:4" ht="37.5">
      <c r="A13" s="11" t="s">
        <v>90</v>
      </c>
      <c r="B13" s="4" t="s">
        <v>124</v>
      </c>
      <c r="C13" s="39" t="s">
        <v>1</v>
      </c>
      <c r="D13" s="3">
        <v>317.1</v>
      </c>
    </row>
    <row r="14" spans="1:4" ht="37.5">
      <c r="A14" s="11" t="s">
        <v>91</v>
      </c>
      <c r="B14" s="4" t="s">
        <v>26</v>
      </c>
      <c r="C14" s="39" t="s">
        <v>1</v>
      </c>
      <c r="D14" s="6">
        <f>D15+D16</f>
        <v>15822.1256</v>
      </c>
    </row>
    <row r="15" spans="1:4" ht="18.75">
      <c r="A15" s="11"/>
      <c r="B15" s="38" t="s">
        <v>83</v>
      </c>
      <c r="C15" s="39" t="s">
        <v>1</v>
      </c>
      <c r="D15" s="6">
        <v>12152.17</v>
      </c>
    </row>
    <row r="16" spans="1:4" ht="18.75">
      <c r="A16" s="11"/>
      <c r="B16" s="38" t="s">
        <v>84</v>
      </c>
      <c r="C16" s="39" t="s">
        <v>1</v>
      </c>
      <c r="D16" s="6">
        <v>3669.9556</v>
      </c>
    </row>
    <row r="17" spans="1:4" ht="37.5">
      <c r="A17" s="11" t="s">
        <v>92</v>
      </c>
      <c r="B17" s="4" t="s">
        <v>27</v>
      </c>
      <c r="C17" s="39" t="s">
        <v>1</v>
      </c>
      <c r="D17" s="5">
        <v>7070.5</v>
      </c>
    </row>
    <row r="18" spans="1:4" ht="75">
      <c r="A18" s="11" t="s">
        <v>93</v>
      </c>
      <c r="B18" s="38" t="s">
        <v>132</v>
      </c>
      <c r="C18" s="39" t="s">
        <v>1</v>
      </c>
      <c r="D18" s="6">
        <v>7602.4331999999995</v>
      </c>
    </row>
    <row r="19" spans="1:4" ht="37.5">
      <c r="A19" s="11" t="s">
        <v>94</v>
      </c>
      <c r="B19" s="38" t="s">
        <v>131</v>
      </c>
      <c r="C19" s="39" t="s">
        <v>1</v>
      </c>
      <c r="D19" s="5">
        <v>3823.02</v>
      </c>
    </row>
    <row r="20" spans="1:4" ht="37.5">
      <c r="A20" s="11" t="s">
        <v>95</v>
      </c>
      <c r="B20" s="4" t="s">
        <v>125</v>
      </c>
      <c r="C20" s="39" t="s">
        <v>1</v>
      </c>
      <c r="D20" s="5">
        <v>3508.4574000000002</v>
      </c>
    </row>
    <row r="21" spans="1:4" ht="37.5">
      <c r="A21" s="11" t="s">
        <v>34</v>
      </c>
      <c r="B21" s="4" t="s">
        <v>56</v>
      </c>
      <c r="C21" s="39" t="s">
        <v>1</v>
      </c>
      <c r="D21" s="5">
        <v>1528.7</v>
      </c>
    </row>
    <row r="22" spans="1:4" ht="93.75">
      <c r="A22" s="11" t="s">
        <v>7</v>
      </c>
      <c r="B22" s="4" t="s">
        <v>145</v>
      </c>
      <c r="C22" s="39" t="s">
        <v>1</v>
      </c>
      <c r="D22" s="69" t="s">
        <v>81</v>
      </c>
    </row>
    <row r="23" spans="1:4" ht="18.75">
      <c r="A23" s="11" t="s">
        <v>8</v>
      </c>
      <c r="B23" s="4" t="s">
        <v>133</v>
      </c>
      <c r="C23" s="3" t="s">
        <v>4</v>
      </c>
      <c r="D23" s="67">
        <v>1019.1</v>
      </c>
    </row>
    <row r="24" spans="1:4" ht="37.5">
      <c r="A24" s="11" t="s">
        <v>9</v>
      </c>
      <c r="B24" s="4" t="s">
        <v>134</v>
      </c>
      <c r="C24" s="3" t="s">
        <v>4</v>
      </c>
      <c r="D24" s="67">
        <v>0</v>
      </c>
    </row>
    <row r="25" spans="1:4" ht="18.75">
      <c r="A25" s="11" t="s">
        <v>10</v>
      </c>
      <c r="B25" s="4" t="s">
        <v>147</v>
      </c>
      <c r="C25" s="3" t="s">
        <v>4</v>
      </c>
      <c r="D25" s="67">
        <v>1367.5</v>
      </c>
    </row>
    <row r="26" spans="1:4" ht="37.5">
      <c r="A26" s="11" t="s">
        <v>11</v>
      </c>
      <c r="B26" s="4" t="s">
        <v>135</v>
      </c>
      <c r="C26" s="3" t="s">
        <v>46</v>
      </c>
      <c r="D26" s="67">
        <v>45.1</v>
      </c>
    </row>
    <row r="27" spans="1:4" ht="18.75">
      <c r="A27" s="11" t="s">
        <v>12</v>
      </c>
      <c r="B27" s="4" t="s">
        <v>136</v>
      </c>
      <c r="C27" s="3" t="s">
        <v>31</v>
      </c>
      <c r="D27" s="67">
        <v>5</v>
      </c>
    </row>
    <row r="28" spans="1:4" ht="18.75">
      <c r="A28" s="11" t="s">
        <v>44</v>
      </c>
      <c r="B28" s="4" t="s">
        <v>137</v>
      </c>
      <c r="C28" s="3" t="s">
        <v>31</v>
      </c>
      <c r="D28" s="67">
        <v>1</v>
      </c>
    </row>
    <row r="29" spans="1:4" ht="37.5">
      <c r="A29" s="11" t="s">
        <v>47</v>
      </c>
      <c r="B29" s="4" t="s">
        <v>138</v>
      </c>
      <c r="C29" s="3" t="s">
        <v>126</v>
      </c>
      <c r="D29" s="67">
        <v>37</v>
      </c>
    </row>
    <row r="30" spans="1:4" ht="37.5">
      <c r="A30" s="11" t="s">
        <v>13</v>
      </c>
      <c r="B30" s="4" t="s">
        <v>139</v>
      </c>
      <c r="C30" s="3" t="s">
        <v>140</v>
      </c>
      <c r="D30" s="67">
        <v>1.1</v>
      </c>
    </row>
  </sheetData>
  <sheetProtection/>
  <mergeCells count="3">
    <mergeCell ref="A3:D3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00390625" defaultRowHeight="12.75"/>
  <cols>
    <col min="1" max="1" width="92.875" style="0" customWidth="1"/>
  </cols>
  <sheetData>
    <row r="1" ht="126">
      <c r="A1" s="72" t="s">
        <v>184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Н.О.Кошко </dc:creator>
  <cp:keywords/>
  <dc:description/>
  <cp:lastModifiedBy>Шубенков ВА</cp:lastModifiedBy>
  <cp:lastPrinted>2013-02-14T12:08:22Z</cp:lastPrinted>
  <dcterms:created xsi:type="dcterms:W3CDTF">2004-07-29T03:31:45Z</dcterms:created>
  <dcterms:modified xsi:type="dcterms:W3CDTF">2013-02-14T14:41:08Z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